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CIDEA\"/>
    </mc:Choice>
  </mc:AlternateContent>
  <bookViews>
    <workbookView xWindow="0" yWindow="0" windowWidth="20490" windowHeight="7500" tabRatio="601" firstSheet="2" activeTab="2"/>
  </bookViews>
  <sheets>
    <sheet name="Generalid Municipio de Gachetá" sheetId="1" r:id="rId1"/>
    <sheet name="Armonizacion Ed Ambiental" sheetId="4" r:id="rId2"/>
    <sheet name="Plan de Acción CIDEA" sheetId="3" r:id="rId3"/>
  </sheets>
  <definedNames>
    <definedName name="_xlnm._FilterDatabase" localSheetId="1" hidden="1">'Armonizacion Ed Ambiental'!$B$5:$P$43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l/xIygy5dPzemGerCuep4dcqCU/x+50CMv2IR1YcQDU="/>
    </ext>
  </extLst>
</workbook>
</file>

<file path=xl/calcChain.xml><?xml version="1.0" encoding="utf-8"?>
<calcChain xmlns="http://schemas.openxmlformats.org/spreadsheetml/2006/main">
  <c r="R9" i="3" l="1"/>
  <c r="AE6" i="3" l="1"/>
  <c r="V35" i="3" l="1"/>
  <c r="S35" i="3"/>
  <c r="P35" i="3"/>
  <c r="M35" i="3"/>
  <c r="P23" i="3" l="1"/>
  <c r="M11" i="3"/>
  <c r="M12" i="3"/>
  <c r="M13" i="3"/>
  <c r="M14" i="3"/>
  <c r="M15" i="3"/>
  <c r="M18" i="3"/>
  <c r="M19" i="3"/>
  <c r="M20" i="3"/>
  <c r="M7" i="3"/>
  <c r="M6" i="3"/>
  <c r="P18" i="3"/>
  <c r="S18" i="3"/>
  <c r="V18" i="3"/>
  <c r="P19" i="3"/>
  <c r="S19" i="3"/>
  <c r="V19" i="3"/>
  <c r="P20" i="3"/>
  <c r="S20" i="3"/>
  <c r="V20" i="3"/>
  <c r="M21" i="3"/>
  <c r="P21" i="3"/>
  <c r="S21" i="3"/>
  <c r="V21" i="3"/>
  <c r="M22" i="3"/>
  <c r="P22" i="3"/>
  <c r="S22" i="3"/>
  <c r="V22" i="3"/>
  <c r="M24" i="3"/>
  <c r="P24" i="3"/>
  <c r="S24" i="3"/>
  <c r="V24" i="3"/>
  <c r="M25" i="3"/>
  <c r="P25" i="3"/>
  <c r="S25" i="3"/>
  <c r="V25" i="3"/>
  <c r="M26" i="3"/>
  <c r="P26" i="3"/>
  <c r="S26" i="3"/>
  <c r="V26" i="3"/>
  <c r="M27" i="3"/>
  <c r="P27" i="3"/>
  <c r="S27" i="3"/>
  <c r="V27" i="3"/>
  <c r="M28" i="3"/>
  <c r="P28" i="3"/>
  <c r="S28" i="3"/>
  <c r="V28" i="3"/>
  <c r="M29" i="3"/>
  <c r="P29" i="3"/>
  <c r="S29" i="3"/>
  <c r="V29" i="3"/>
  <c r="M30" i="3"/>
  <c r="S30" i="3"/>
  <c r="M31" i="3"/>
  <c r="P31" i="3"/>
  <c r="S31" i="3"/>
  <c r="V31" i="3"/>
  <c r="M32" i="3"/>
  <c r="P32" i="3"/>
  <c r="S32" i="3"/>
  <c r="V32" i="3"/>
  <c r="M33" i="3"/>
  <c r="P33" i="3"/>
  <c r="S33" i="3"/>
  <c r="V33" i="3"/>
  <c r="M34" i="3"/>
  <c r="P34" i="3"/>
  <c r="S34" i="3"/>
  <c r="V34" i="3"/>
  <c r="M36" i="3"/>
  <c r="P36" i="3"/>
  <c r="S36" i="3"/>
  <c r="V36" i="3"/>
  <c r="M37" i="3"/>
  <c r="P37" i="3"/>
  <c r="S37" i="3"/>
  <c r="V37" i="3"/>
  <c r="V17" i="3"/>
  <c r="S17" i="3"/>
  <c r="P17" i="3"/>
  <c r="M17" i="3"/>
  <c r="V16" i="3"/>
  <c r="AC16" i="3" s="1"/>
  <c r="S16" i="3"/>
  <c r="AA16" i="3" s="1"/>
  <c r="P16" i="3"/>
  <c r="Y16" i="3" s="1"/>
  <c r="M16" i="3"/>
  <c r="W16" i="3" s="1"/>
  <c r="M10" i="3"/>
  <c r="V9" i="3"/>
  <c r="S9" i="3"/>
  <c r="P9" i="3"/>
  <c r="M9" i="3"/>
  <c r="V8" i="3"/>
  <c r="P8" i="3"/>
  <c r="V7" i="3"/>
  <c r="S7" i="3"/>
  <c r="P7" i="3"/>
  <c r="V6" i="3"/>
  <c r="S6" i="3"/>
  <c r="P6" i="3"/>
  <c r="AA6" i="3" l="1"/>
  <c r="Y6" i="3"/>
  <c r="W6" i="3"/>
  <c r="AC6" i="3"/>
  <c r="W18" i="3"/>
  <c r="AA18" i="3"/>
  <c r="W22" i="3"/>
  <c r="W20" i="3"/>
  <c r="AC22" i="3"/>
  <c r="AC20" i="3"/>
  <c r="Y18" i="3"/>
  <c r="AA22" i="3"/>
  <c r="AA20" i="3"/>
  <c r="Y22" i="3"/>
  <c r="Y20" i="3"/>
  <c r="AC18" i="3"/>
  <c r="X6" i="3" l="1"/>
  <c r="T3" i="3"/>
  <c r="Q3" i="3"/>
  <c r="Z6" i="3"/>
  <c r="AD6" i="3"/>
  <c r="AB6" i="3"/>
  <c r="N3" i="3"/>
  <c r="K3" i="3"/>
  <c r="B18" i="3"/>
  <c r="B16" i="3"/>
</calcChain>
</file>

<file path=xl/sharedStrings.xml><?xml version="1.0" encoding="utf-8"?>
<sst xmlns="http://schemas.openxmlformats.org/spreadsheetml/2006/main" count="542" uniqueCount="315">
  <si>
    <t>ACTIVIDADES PRIORIZADAS PEAM</t>
  </si>
  <si>
    <t xml:space="preserve"> PLANEADA</t>
  </si>
  <si>
    <t>EJECUTADA</t>
  </si>
  <si>
    <t>INDICADOR</t>
  </si>
  <si>
    <t xml:space="preserve"> Bajo
&lt;50 %</t>
  </si>
  <si>
    <t>Medio
51% - 80%</t>
  </si>
  <si>
    <t xml:space="preserve">Alto
&gt;81 </t>
  </si>
  <si>
    <t>Ubicación Geografica</t>
  </si>
  <si>
    <t xml:space="preserve">Principales Aspectos Ambientales </t>
  </si>
  <si>
    <t xml:space="preserve">Principales problematicas ambientales que afronta el Territorio </t>
  </si>
  <si>
    <t xml:space="preserve">Comité Tecnico Interistitucional del CIDEA </t>
  </si>
  <si>
    <t xml:space="preserve">PROYECTO </t>
  </si>
  <si>
    <t xml:space="preserve">PROBLEMÁTICA MUNICIPAL </t>
  </si>
  <si>
    <t xml:space="preserve">POTENCIALIDAD MUNICIPAL </t>
  </si>
  <si>
    <t xml:space="preserve">  AVANCE PEAM 2025</t>
  </si>
  <si>
    <t xml:space="preserve">  AVANCE PEAM 2027</t>
  </si>
  <si>
    <t xml:space="preserve">ANALISIS DE AVANCE DEL INDICADOR </t>
  </si>
  <si>
    <t>PLANIFICACION 2026</t>
  </si>
  <si>
    <t>INDICADOR % DE AVANCE PROYECTOS DEL PEAM 2025</t>
  </si>
  <si>
    <t>INDICADOR % DE AVANCE PROYECTOS DEL PEAM 2026</t>
  </si>
  <si>
    <t>INDICADOR % DE AVANCE DEL PEAM 2025</t>
  </si>
  <si>
    <t xml:space="preserve">VIGENCIA DE IMPLEMENTACION </t>
  </si>
  <si>
    <t>METAS 
" INSTRUMENTOS DE ORDENAMIENTO TERRITORIAL MUNICIPAL"</t>
  </si>
  <si>
    <t>AVANCE IMPLEMENTACION ACTIVIDAD 2025</t>
  </si>
  <si>
    <t>AVANCE PEAM 2026</t>
  </si>
  <si>
    <t>PLANIFICACION 2027</t>
  </si>
  <si>
    <t>PLANIFICACION 2028</t>
  </si>
  <si>
    <t>INDICADOR % DE AVANCE DEL PEAM 2026</t>
  </si>
  <si>
    <t>INDICADOR % DE AVANCE PROYECTOS DEL PEAM 2027</t>
  </si>
  <si>
    <t>INDICADOR % DE AVANCE DEL PEAM 2027</t>
  </si>
  <si>
    <t>INDICADOR % DE AVANCE PROYECTOS DEL PEAM 2028</t>
  </si>
  <si>
    <t>INDICADOR % DE AVANCE DEL PEAM 2028</t>
  </si>
  <si>
    <t>AVANCE PEAM 2028</t>
  </si>
  <si>
    <t>% DE AVANCE CUATRENIO PEAM 2025-2028</t>
  </si>
  <si>
    <t xml:space="preserve">FICHA DE ARMONIZACION EDUCACION AMBIENTAL - INSTRUMENTO DE ORDENAMIENTO TERRITORIAL </t>
  </si>
  <si>
    <t>PAC 2024-2027 CORPOGUAVIO</t>
  </si>
  <si>
    <t xml:space="preserve">PLAN DE DESARROLLO </t>
  </si>
  <si>
    <t xml:space="preserve">PGIRS </t>
  </si>
  <si>
    <t>PUEAA</t>
  </si>
  <si>
    <t>Proyecto  de Educacion Ambiental para el PEAM</t>
  </si>
  <si>
    <t>Programas Priorizados de Educacion Ambiental para el PEAM</t>
  </si>
  <si>
    <t>GESTIÓN DEL CAMBIO CLIMÁTICO PARA UN DESARROLLO BAJO EN CARBONO Y RESILIENTE AL CLIMA</t>
  </si>
  <si>
    <t>Proyecto 01: Adaptación al cambio climático</t>
  </si>
  <si>
    <t xml:space="preserve">PROGRAMAS PEAM </t>
  </si>
  <si>
    <t>Articulación con actores para la integración regional y nacional en la formulación e implementación de la adaptación al Cambio Climático</t>
  </si>
  <si>
    <t>Formulación de iniciativas de adaptación al cambio climático y de mitigación de gases efecto invernadero</t>
  </si>
  <si>
    <t>Incorporación de medidas de adaptación al cambio climático en la planificación territorial y sectorial de la
jurisdicción de CORPOGUAVIO</t>
  </si>
  <si>
    <t>Proyecto 02: Gestión del Riesgo de desastres</t>
  </si>
  <si>
    <t>Campañas para la prevención de Riesgo y desastres con CGRD, Juntas de Acción Comunal - JAC y grupos operativos de atención en los municipios de jurisdicción, con enfoque en responsabilidades y alcances territoriales. Cuadrilla CAR</t>
  </si>
  <si>
    <t>PROGRAMA 02: FORTALECIMIENTO DEL DESEMPEÑO AMBIENTAL DEL SECTOR PRODUCTIVO</t>
  </si>
  <si>
    <t>Proyecto 03: Sectores productivos resilientes al cambio climático</t>
  </si>
  <si>
    <t>Crear el nodo regional de negocios verdes con el propósito de desarrollar alianzas estratégicas orientadas al proceso de aceleración de empresas</t>
  </si>
  <si>
    <t>Verificar negocios verdes orientándolos hacia modelos de economía circular buscando ser replicables en el territorio</t>
  </si>
  <si>
    <t>Realizar y participar en vitrinas comerciales con negocios verdes destacados en cumplimiento del Plan Nacional de Negocios Verdes</t>
  </si>
  <si>
    <t>Apoyar la consolidación de proyectos con enfoque de negocio verde liderados por jóvenes, mujeres emprendedoras e indígenas del territorio</t>
  </si>
  <si>
    <t>Apoyar la formulación de proyectos de desarrollo sostenible replicables en el territorio a través de la suscripción de acuerdos interinstitucionales</t>
  </si>
  <si>
    <t>PROGRAMA 04: GESTIÓN INTEGRAL DEL RECURSO HÍDRICO</t>
  </si>
  <si>
    <t>Proyecto 05: Gestión Ambiental del Agua y Residuos</t>
  </si>
  <si>
    <t>Apoyo y evaluación a las acciones de Uso Eficiente y Ahorro del Agua</t>
  </si>
  <si>
    <t>Adquisición de predios de importancia estratégica</t>
  </si>
  <si>
    <t>Apoyo a las acciones de descontaminación del recurso hídrico en municipios priorizados</t>
  </si>
  <si>
    <t>Apoyo a las acciones de manejo integral de residuos sólidos</t>
  </si>
  <si>
    <t>Implementación de Plan de Gestión Integral de residuos peligrosos - PGIRESPEL</t>
  </si>
  <si>
    <t>Brindar asistencia técnica a los entes territoriales y demás usuarios para el cumplimiento normativo en materia
de residuos sólidos y líquidos</t>
  </si>
  <si>
    <t>PROGRAMA 05: ACCIONES DE PRESERVACIÓN, CONSERVACIÓN, RESTAURACIÓN Y USO
SOSTENIBLE DE LA BIODIVERSIDAD</t>
  </si>
  <si>
    <t>Proyecto 06: Biodiversidad y servicios ecosistémicos</t>
  </si>
  <si>
    <t>Administración y manejo de las áreas protegidas (Planes de manejo de ambiental de áreas protegidas en
ejecución</t>
  </si>
  <si>
    <t>Administración y manejo de los humedales de la jurisdicción. (Planes de manejo ambiental de los
humedales en ejecución)</t>
  </si>
  <si>
    <t>Conocimiento, conservación y manejo de los bosques</t>
  </si>
  <si>
    <t>Medidas de manejo y conservación de especies amenazadas en ejecución</t>
  </si>
  <si>
    <t>Proyecto 07: Restauración y rehabilitación de ecosistemas estratégicos</t>
  </si>
  <si>
    <t>Implementar acciones de recuperación, rehabilitación y restauración de ecosistemas estratégicos con labores de reforestación, mantenimientos, Sistemas Agroforestales y obras biomecánicas para la Conservación de los ecosistemas</t>
  </si>
  <si>
    <t>Establecer acciones para la protección y conservación de las áreas recuperadas, restauradas y rehabilitadas mediante aislamiento fotovoltaico y/o tradicional en púa</t>
  </si>
  <si>
    <t>Realizar asistencia técnica a las diferentes solicitudes relacionadas a restauración y conservación planteadas por la comunidad.</t>
  </si>
  <si>
    <t>Realizar asistencia técnica y fortalecimiento de viveros</t>
  </si>
  <si>
    <t>PROGRAMA 06: EDUCACIÓN AMBIENTAL</t>
  </si>
  <si>
    <t>Proyecto 08: Educación Ambiental y Participación Ciudadana</t>
  </si>
  <si>
    <t>Asesoría y seguimiento a los CIDEAS.</t>
  </si>
  <si>
    <t>Asistencias técnicas para la formulación y/o implementación de los PRAES</t>
  </si>
  <si>
    <t>Apoyar la formulación y hacer seguimiento a la implementación de los PROCEDAS</t>
  </si>
  <si>
    <t>Promover la formación de educadores y los dinamizadores ambientales</t>
  </si>
  <si>
    <t>Fortalecer asociaciones comunitarias y/o organizaciones ambientales de mujeres, campesinas, LGTBIQ+,
vigías ambientales juveniles, población en condición de discapacidad e indígenas.</t>
  </si>
  <si>
    <t>Diseño, implementación, apoyo y promoción de planes y acciones de comunicación y divulgación.</t>
  </si>
  <si>
    <t>Promover e incentivar mecanismos de participación ciudadana- Rendición de cuentas - veedurías ciudadanas.</t>
  </si>
  <si>
    <t>PROGRAMA 07: FORTALECIMIENTO DE LA GESTIÓN Y DIRECCIÓN DEL SECTOR AMBIENTE Y</t>
  </si>
  <si>
    <t>Proyecto 09: Tecnologías de la Información y las Comunicaciones</t>
  </si>
  <si>
    <t>Elaboración de contenidos de radio</t>
  </si>
  <si>
    <t>Elaboración de contenidos audiovisuales</t>
  </si>
  <si>
    <t>Contenidos para página web y redes sociales</t>
  </si>
  <si>
    <t>Proyecto 12: Gobernanza Ambiental.</t>
  </si>
  <si>
    <t>Fortalecimiento y Ejecución de la Estrategia de servicio o relacionamiento con la ciudadanía</t>
  </si>
  <si>
    <t>PROGRAMA 08: FOMENTO DEL CONTRO SOCIAL AMBIENTAL</t>
  </si>
  <si>
    <t>Proyecto 13: Gestión Ambiental en el Sector Mineroenergético.</t>
  </si>
  <si>
    <t>Brindar acompañamiento técnico en buenas prácticas ambientales a los usuarios del sector mineroenergético</t>
  </si>
  <si>
    <t>Proyecto 14: Control y Vigilancia Ambiental</t>
  </si>
  <si>
    <t>Programas de Uso Eficiente y Ahorro del Agua (PUEAA) con seguimiento técnico</t>
  </si>
  <si>
    <t>Acciones para la Prevención y Control del Tráfico Ilegal de Especies Silvestres</t>
  </si>
  <si>
    <t>Seguimiento técnico a tramites sancionatorios de carácter ambiental</t>
  </si>
  <si>
    <t xml:space="preserve">PLAN DE DESARROLLO DEPARTAMENTAL CUNDINAMARCA
GOBERNADO MAS QUE UN PLAN
2024-2028 </t>
  </si>
  <si>
    <t xml:space="preserve">METAS </t>
  </si>
  <si>
    <t>PROGRAMA</t>
  </si>
  <si>
    <t>PROYECTO</t>
  </si>
  <si>
    <t>ACTIVIDAD</t>
  </si>
  <si>
    <t>Implementar esquemas de Pagos por Servicios Ambientales en 12.000 hectáreas, ubicadas en áreas de importancia estratégica para la conservación del recurso hídrico del departamento de Cundinamarca.</t>
  </si>
  <si>
    <t xml:space="preserve">Adquirir 5.000 hectáreas ubicadas en áreas de importancia estratégica para la conservación del </t>
  </si>
  <si>
    <t>Implementar 1 Plan de Manejo Integral para la recuperación de 100 hectáreas de cuerpos de agua lénticos y lóticos para el mejoramiento de los servicios ecosistémicos del Departamento.</t>
  </si>
  <si>
    <t>Apoyar a 80 municipios de mayor vocación agropecuaria en el proceso de gestión del riesgo, prevención, mitigación, adaptación al cambio climático y reactivación agropecuaria que contribuya a la sostenibilidad productiva y ambiental.</t>
  </si>
  <si>
    <t>Apoyar 300 unidades de producción en el proceso de restauración del paisaje productivo de una cuenca hidrográfica estratégica, como medida de adaptación al cambio climático</t>
  </si>
  <si>
    <t>Asistir técnicamente a 40 asociaciones de recuperadores ambientales en los procesos de aprovechamiento de residuos sólidos.</t>
  </si>
  <si>
    <t>Asistir técnicamente a 60 municipios del Departamento en la implementación de una estrategia para reducir el consumo de plásticos de un solo uso en coordinación con administraciones municipales y empresas de
servicios públicos.</t>
  </si>
  <si>
    <t>Implementar 1 programa de separación en la fuente y aprovechamiento de residuos sólidos domiciliarios en municipios del Departamento</t>
  </si>
  <si>
    <t>Impulsar 200 negocios verdes que aporten a la gestión del cambio climático y mejorar las condiciones de la calidad de vida y sostenibilidad del territorio</t>
  </si>
  <si>
    <t>Realizar 4 campañas que tengan un impacto en la mejora de la calidad del aire, promoviendo buenas prácticas ambientales y un desarrollo con bajas emisiones de carbono en el Departamento.</t>
  </si>
  <si>
    <t>Implementar 4 proyectos ecosostenibles con acciones de mitigación y adaptación al cambio climático en Cundinamarca, para mejorar las condiciones
ambientales del Departamento</t>
  </si>
  <si>
    <t>Apoyar la restauración de 2.000 hectáreas en del Departamento Cundinamarca en zonas afectadas por eventos climáticos</t>
  </si>
  <si>
    <t>Implementar 7 estrategias ambientales que afiancen la formación de una cultura ambiental en los cundinamarqueses</t>
  </si>
  <si>
    <t xml:space="preserve">Implementar 3 estrategias que permita el mejoramiento y la recuperación de los bienes y servicios ambientales en el Departamento, a través del uso de nuevas tecnologías. </t>
  </si>
  <si>
    <t>Implementar una estrategia que permita la producción y siembra de 1.500.000 plántulas para la restauración de ecosistemas estratégicos del Departamento.</t>
  </si>
  <si>
    <t xml:space="preserve">Implementar 4 proyectos encaminados a la protección de la flora y la fauna en el Departamento.
</t>
  </si>
  <si>
    <t>Implementar 3 proyectos para el cumplimiento de los Planes de Ordenación y Manejo de Cuencas Hidrográficas (POMCAS) en el Departamento de Cundinamarca, como herramienta de armonización del territorio alrededor del agua</t>
  </si>
  <si>
    <t>Realizar 10 alianzas con el sector productivo e industrial de la cadena forestal y los actores de los sistemas productivos forestales de bosque natural de la Amazonia y la línea de comercialización de Cundinamarca.</t>
  </si>
  <si>
    <t xml:space="preserve">PLAN DE MANEJO Y ORDENAMIENTO DE CUENCA ( POMCA)
RIO GUAVIO </t>
  </si>
  <si>
    <t xml:space="preserve">RECURSO HIDRICO </t>
  </si>
  <si>
    <t>CALIDAD HÍDRICA</t>
  </si>
  <si>
    <t xml:space="preserve">Reducción de la contaminación </t>
  </si>
  <si>
    <t xml:space="preserve">Apoyar la implementación de estrategias ambientales preventivas e integradas en los procesos productivos, productos y servicios priorizados para reducir el aporte de carga contaminante a los cuerpos de agua </t>
  </si>
  <si>
    <t xml:space="preserve">EDUCACIÓN AMBIENTAL Y COMUNICACIÓN </t>
  </si>
  <si>
    <t xml:space="preserve">Conoce y quiere tu cuenca </t>
  </si>
  <si>
    <t xml:space="preserve">Formulación, revisión y/o actualización del Plan Regional de Educación ambiental ante el recurso hídrico </t>
  </si>
  <si>
    <t>Organización de la Feria ambiental Regional del recurso Hídrico para visibilizar y fortalecer las iniciativas ambientales que se vienen desarrollando en la cuenca.</t>
  </si>
  <si>
    <t>Fortalecer mecanismos interinstitucionales que expresen interés en servir como soportes de la educación ambiental en la cuenca del río Guavio.</t>
  </si>
  <si>
    <t>Implementar las acciones priorizadas anualmente en el Plan Regional de Educación ambiental ante el recurso hídrico.</t>
  </si>
  <si>
    <t>Apoyar las iniciativas de proyectos de investigación asociados a cambio climático, fauna y flora asociados al recurso hídrico.</t>
  </si>
  <si>
    <t xml:space="preserve">Definición de estrategias para el fortalecimiento de iniciativas verdes a partir de los conocimientos tradicionales </t>
  </si>
  <si>
    <t xml:space="preserve">Implementar dos programas de reconocimiento de prácticas culturales y fortalecimiento de la identidad colectiva ante los recursos naturales </t>
  </si>
  <si>
    <t>PARTICIPACIÓN COMUNITARIA Y FORTALECIMIENTO INSTITUCIONAL</t>
  </si>
  <si>
    <t xml:space="preserve">Implementación de diplomado formativo sobre recurso Hídrico y ordenamiento ambiental </t>
  </si>
  <si>
    <t xml:space="preserve">DESARROLLO ECONÓMICO </t>
  </si>
  <si>
    <t xml:space="preserve">Diseñar estrategias para la adopción de las prácticas sostenibles </t>
  </si>
  <si>
    <t>Por un consejo de cuenca fortalecido</t>
  </si>
  <si>
    <t xml:space="preserve">Fomento de prácticas productivas sostenible </t>
  </si>
  <si>
    <t>Fortalecimiento de negocios verdes</t>
  </si>
  <si>
    <t xml:space="preserve">Apoyar la implementación de proyectos regionales identificados y priorizados orientados a promover el turismo sostenible como alternativa económica. </t>
  </si>
  <si>
    <t xml:space="preserve">Apoyar en el fortalecimiento del ciclo productivo </t>
  </si>
  <si>
    <t xml:space="preserve">Fomentar proyectos orientados a valorizar los residuos sólidos con orientación hacia negocios verdes </t>
  </si>
  <si>
    <t xml:space="preserve">Fortalecer procesos existentes que incorporen acciones de protección al conocimiento tradicional. </t>
  </si>
  <si>
    <t xml:space="preserve">CONSERVACIÓN Y MANEJO DE LOS RECURSOS NATURALES RENOVABLES (FLORA) </t>
  </si>
  <si>
    <t xml:space="preserve">Reconversión a sistemas alternativos de producción orientados a la adaptación del cambio climático </t>
  </si>
  <si>
    <t xml:space="preserve">Generar mecanismos que propendan por la implementación de alternativas de uso eficiente de suelo y agua </t>
  </si>
  <si>
    <t>CONOCIMIENTO DEL RIESGO</t>
  </si>
  <si>
    <t xml:space="preserve">Implementación del sistema de alerta temprana con articulación institucional y comunitaria </t>
  </si>
  <si>
    <t xml:space="preserve">Implementar sensores para alerta temprana en puntos críticos identificados y priorizados </t>
  </si>
  <si>
    <t xml:space="preserve">Promover, capacitar e implementar comités comunitarios para la gestión del riesgo en corregimientos y veredas </t>
  </si>
  <si>
    <t>MANEJO DE DESASTRES</t>
  </si>
  <si>
    <t>Manejo de desastres</t>
  </si>
  <si>
    <t xml:space="preserve">Educación ambiental dirigido a los colegios y comunidades para divulgar las áreas de amenaza e implementar acciones de prevención e incentivar los procesos de autoprotección </t>
  </si>
  <si>
    <t xml:space="preserve">COORDINACIÓN INTERINSTITUCIONAL </t>
  </si>
  <si>
    <t xml:space="preserve">Fortalecimiento de la gobernabilidad </t>
  </si>
  <si>
    <t xml:space="preserve">Apoyar la implementación de las actividades presentadas por los entes territoriales en el marco de los PGIRS aprobados. </t>
  </si>
  <si>
    <t xml:space="preserve">Implementar acciones priorizadas en el PGIR RESPEL regional por autoridad ambiental </t>
  </si>
  <si>
    <t>META</t>
  </si>
  <si>
    <t>ACTIVIDADES</t>
  </si>
  <si>
    <t xml:space="preserve">	RECURSO HIDRICO</t>
  </si>
  <si>
    <t xml:space="preserve">DESCRIPCION DE LA ACTIVIDAD PROGRAMA </t>
  </si>
  <si>
    <t xml:space="preserve">META </t>
  </si>
  <si>
    <t xml:space="preserve">RESPONSABLE Y/O APOYO EN LA EJECUCION DE ACTIVIDADES </t>
  </si>
  <si>
    <t>El municipio de Gachetá está ubicado en el flanco Este de la cordillera Oriental formado parte de la provincial del Guavio, de la cual es capital; al Suroriente del departamento de Cundinamarca, con una extensión total de 262.16 Km². Limita al Nororiente con el municipio de Guayatá que pertenece al departamento de Boyacá, al sur con Junín y Gama, al Occidente con Guatavita y Sesquilé, al Norte con Machetá y Manta y al Oriente con Ubalá. El municipio de se encuentra a 99 km de Bogotá por la vía Calera – Guasca. (Alcaldía Municipal de Gachetá, 2024)
Este municipio corresponde al centro regional de la Provincial del Guavio, conformada por cinco (5) municipios: Gachetá, Junín, Gama, Ubalá y Gachalá. Sus coordenadas de acuerdo al meridiano de Greenwich son: Latitud 4º48”59” N y longitud de 73º38”10” W.  (Alcaldía Municipal de Gachetá, 2024)</t>
  </si>
  <si>
    <t>INSTRUMENTOS MUNICIPIO DE GACHETÁ</t>
  </si>
  <si>
    <t>FICHA DE FORMULACION DEL PLAN DE EDUCACIÓN AMBIENTAL MUNICIPAL
GACHETÁ CUNDINAMARCA 2025-2028</t>
  </si>
  <si>
    <t>Los CIDEA facilitan la participación y acompañan a las instituciones y organizaciones ambientales y educativas locales en la concertación de actividades y estrategias de formación, para mejorar la calidad de los impactos de las acciones de las comunidades sobre el ambiente. En el municipio de Gachetá el Comité Técnico Interinstitucional de Educación Ambiental fue reglamentado mediante el Decreto 098 del 17 de diciembre de 2020 ‘’ Por medio del cual se modifica el Comité Técnico Interinstitucional de Educación Ambiental "CIDA" del Municipio de Gachetá y se deroga el Decreto 090 de 2014’’.
Los CIDEA municipales, tienen una composición interinstitucional que pretende articular a entidades gubernamentales, sector productivo y sociedad civil. Para ello los CIDEA están integrados por: 
✔	El alcalde o su delegado del municipio Ubalá Cundinamarca quien ejercerá como presidente del comité
✔	 Rectores y Directivos de Instituciones Educativas Rurales y Urbanas del Municipio de Ubalá Cundinamarca (Primaria, Básica, Bachillerato, institutos, Universidades)
✔	Representante de la Corporación Autónoma Regional del Guavio, CORPOGUAVIO, en calidad de asesor. 
✔	Los secretarios de Planeación económica y obras públicas, administrativa y financiera; de Gobierno; Social y Comunitario, persona encargada del sector agropecuario y ambiental; jefe de salud del Municipio de Ubalá o sus delegados 
✔	El comandante de Policía o su delegado (ambiental y comunitario) 
✔	El representante de las organizaciones ambientales
✔	Personero Municipal o su delegado.
✔	Presidente de la Asociación de las juntas de acción Comunal
✔	Un representante de asociaciones, corporaciones o fundaciones representativas en el Municipio. 
✔	Representante del consejo Municipal de Gestión del Riesgo.
✔	Comandante de Bomberos o su delegado. 
✔	Presidente de la Junta de defensa Civil.</t>
  </si>
  <si>
    <t>PROGRAMAS</t>
  </si>
  <si>
    <t>RESTAURACIÓN ECOSISTEMICA</t>
  </si>
  <si>
    <t>CAMBIO CLIMATICO</t>
  </si>
  <si>
    <t>TURISMO</t>
  </si>
  <si>
    <t>BIODIVERSIDAD</t>
  </si>
  <si>
    <t>RESIDUOS SOLIDOS</t>
  </si>
  <si>
    <t>CONTAMINACIÓN DE FUENTES HIDRÍCAS POR VERTIMIENTOS DE AGUAS RESIDUALES, RESIDUOS SÓLIDOS, USO DE AGROQUIMICOS, DEFORESTACIÓN Y PERDIDA DE COBERTURA VEGETAL DEBIDO A LA TALA INDISCRIMINADA, EXPANSIÓN DE LA FRONTERA AGRCOLA Y GANADERA, FALTA DE INFRAESTRUCTURA PARA EL TRATAMIENTO DE AGUA RESIDUAL, FALTA DE CONCIENCIA AMBIENTAL.</t>
  </si>
  <si>
    <t xml:space="preserve">EL MUNICIPIO FORMA PARTE DEL POMCA DEL RIO GUAVIO, EL RÍO GACHETÁ ES EL PRINCIPAL CUERPO DE AGUA DEL MUNICIPIO, Y SU CAUDAL ES FUNDAMENTAL PARA EL ABASTECIMIENTO DE AGUA POTABLE, LA AGRICULTURA Y LA GENERACIÓN DE ENERGÍA, ADEMÁS, EXISTEN NUMEROSAS QUEBRADAS Y ARROYOS QUE NUTREN EL TERRITORIO, COMO LA QUEBRADA LA HONDA, EL TABLON, LA CHORRERA Y OTRAS QUE DESEMBOCAN EN EL RÍO GACHETÁ. </t>
  </si>
  <si>
    <t>PERDIDA DE COBERTURA VEGETAL Y DEFORESTACIÓN EN ZONAS DE RECARGA HÍDRICA, DEGRADACIÓN DE SUELOS, FRAGMENTACIÓN DE ECOSISTEMAS.</t>
  </si>
  <si>
    <t>RIQUEZA EN ECOSISTEMAS ESTRATÉGICOS, BIODIVERSIDAD NATIVA, RECURSOS HÍDRICOS ABUNDANTES COMO RÍOS, QUEBRADAS Y MICROCUENCAS, SUELOS CON POTENCIAL DE RECUPERACIÓN POR SU FERTILIDAD NATURAL.</t>
  </si>
  <si>
    <t>DEFORESTACIÓN Y PERDIDA DE COBERTURA VEGETAL,USO INTESIVO DE AGROQUÍMICOS, QUEMA DE PASTOS Y REDUOS AGRICOLAS Y SOBREPASTOREO, DEGRADACIÓN DE SUELOS, CONTAMINACIÓN DE FUENTES HÍDRICAS, EXPANSIÓN URBANA Y CAMBIOS EN EL USO DEL SUELO, USO INEFICIENTE DE LA ENERGIA: DEPENDENCIA DE COMBUSTIBLES FOSILES, PERDIDA DE LA BIODIVERSIDAD, MANEJO INADECUADO DE RESIDUOS SÓLIDOS.</t>
  </si>
  <si>
    <t>RIQUEZA EN ECOSISTEMAS ESTRATÉGICOS, OPORTUNIDADES PARA EL ECOTURISMO SOSTENIBLE CON ATRACTIVOS NATURALES FOMENTANDO LA CONSERVACIÓN Y EDUCACIÓN AMBIENTAL, CORREDORES BIOLÓGICOS.</t>
  </si>
  <si>
    <t xml:space="preserve">CONTAMINACIÓN VISUAL Y ACÚSTICA, FALTA DE INFRAESTRUCTURA SOSTENIBLE, INADECUADA DISPOSICIÓN DE LOS RESIDUOS SÓLIDOS, FALTA DE BUENAS PRACTICAS DE TURISMO </t>
  </si>
  <si>
    <t xml:space="preserve">RIQUEZA NATURAL Y PAISAJÍSTICA, PATRIMONIO CULTURAL E HISTÓRICO, OFERTA AMPLIA EN TURISMO </t>
  </si>
  <si>
    <t>Educación ambiental dirigido a los colegios y comunidades para divulgar las áreas de amenaza e implementar acciones de prevención e incentivar los procesos de autoprotección</t>
  </si>
  <si>
    <t>X</t>
  </si>
  <si>
    <t>Implementar labores de reforestación en ocho (8) hectáreas en la cuenca alta de la quebrada las Pavas, y el rio Moquentiva para fortalecer y controlar los procesos de erosión, garantizando la protección del recurso y continuidad de la oferta del mismo. (PUEAA 2021-2025)</t>
  </si>
  <si>
    <t>La concientización de todo el personal de la planta y hacer partícipe a la junta de socios en torno al potencial que tiene el recurso hídrico y la importancia del uso eficiente del mismo.</t>
  </si>
  <si>
    <t>Mantenimiento de la plantación: Podas, plateos, fertilizaciones, control fitosanitario</t>
  </si>
  <si>
    <t>Capacitación y sensibilización por medio de talleres: Elaboración de talleres.</t>
  </si>
  <si>
    <t>Capacitación de fortalecimiento y capacidad de participación: Capacitaciones  a los operarios.</t>
  </si>
  <si>
    <t>Desarrollar capacitaciones para la sensibilización en las escuelas, colegios, Hospital, Instituto Penitenciario y Carcelario, Matadero, Alcaldía, y demás instituciones que se encuentren en área urbana y rural bajo la cobertura del servicio.</t>
  </si>
  <si>
    <t>Capacitar a la comunidad educativa, líderes comunitarios para la   sensibilización por medio de talleres en escuelas, colegios: Concertar con las diferentes instituciones educativas del casco urbano campañas educativas,  acerca del uso eficiente y ahorro del agua</t>
  </si>
  <si>
    <t>Desarrollo de jornadas educativas para los suscriptores Industriales, comerciales y oficiales.</t>
  </si>
  <si>
    <t>Sensibilizar a los suscriptores residenciales mediante Tips de ahorro en la factura: Envío de tips en las facturas, para la sensibilización de los usuarios suscriptores residenciales.</t>
  </si>
  <si>
    <t>La concientización de todo el personal de la planta y hacer partícipe a la junta de socios en torno al potencial que tiene el recurso hídrico y la importancia del uso eficiente del mismo.  (PUEAA 2021-2025)</t>
  </si>
  <si>
    <t>Desarrollar capacitaciones para la sensibilización en las escuelas, colegios, Hospital, Instituto Penitenciario y Carcelario, Matadero, Alcaldía, y demás instituciones que se encuentren en área urbana y rural bajo la cobertura del servicio.  (PUEAA 2021-2025)</t>
  </si>
  <si>
    <t>Implementar un (1) Plan de Gestión Integral de Residuos Sólidos - PGIRS.</t>
  </si>
  <si>
    <t xml:space="preserve">Realizar campañas de sensibilización y capacitación en la presentación de los residuos sólidos en los días y horarios establecidos para su recolección </t>
  </si>
  <si>
    <t xml:space="preserve">Instalar cestas para residuos sólidos en vías y áreas públicas del área urbana del municipio según se requiera </t>
  </si>
  <si>
    <t>Realizar actividades de sensibilización y capacitación a la comunidad en general del Municipio de Gachetá en el correcto uso de las cestas públicas para residuos sólidos</t>
  </si>
  <si>
    <t xml:space="preserve">Realizar actividades de sensibilización, educación y capacitación a la comunidad en general en el cuidado integral de las cuencas y áreas ribereñas del Municipio, fomentando así la cultura ciudadana </t>
  </si>
  <si>
    <t xml:space="preserve">Socialización y capacitación a los usuarios del programa de aprovechamiento de RSO denominado El Residuos se Aprovecha en Casa, sobre separación adecuada en la fuente, presentación de residuos para su recolección y transporte y tratamiento y transformación de residuos sólidos orgánicos </t>
  </si>
  <si>
    <t xml:space="preserve">Sensibilización, capacitación y educación a la comunidad en general del municipio sobre gestión integral y aprovechamiento de residuos sólidos </t>
  </si>
  <si>
    <t xml:space="preserve">Promover y gestionar proyectos ambientales escolares PRAES relacionados con el manejo integral y aprovechamiento de residuos sólidos en escuelas y colegios del Municipio de Gachetá </t>
  </si>
  <si>
    <t xml:space="preserve">Capacitación y formación por competencias laborales </t>
  </si>
  <si>
    <t xml:space="preserve">Ejecución de jornadas de recolección de residuos sólidos especiales en el sector urbano del municipio </t>
  </si>
  <si>
    <t xml:space="preserve">Ejecutar actividades de sensibilización a la población sobre el manejo correcto de residuos sólidos especiales y su separación desde la fuente. </t>
  </si>
  <si>
    <t xml:space="preserve">Realizar un (1) encuentro anual donde se presenten los PRAES de los colegios y escuelas participantes en el Municipio de Gachetá </t>
  </si>
  <si>
    <t xml:space="preserve">Ejecutar actividades de sensibilización y capacitación a la población sobre la gestión integral de RCD. </t>
  </si>
  <si>
    <t xml:space="preserve">Realizar jornadas de recolección de residuos sólidos en el área rural dispersa </t>
  </si>
  <si>
    <t xml:space="preserve">Capacitación y sensibilización a la población del área rural dispersa sobre la gestión de los residuos sólidos incluyendo temas de separación en la fuente, compostaje in situ y aprovechamiento de residuos sólidos inorgánicos </t>
  </si>
  <si>
    <t>Implementar un (1) Programa Institucional de Gestión Ambiental - PIGA para disminuir la huella de carbono.</t>
  </si>
  <si>
    <t>Mantenimiento y funcionamiento de un (1) vivero y una (1) granja municipal.</t>
  </si>
  <si>
    <t>Mantenimiento y funcionamiento de un (1) vivero y una (1) granja municipal. (Meta 5-PDM)</t>
  </si>
  <si>
    <t>Implementar una (1) escuela del agua y la conservación de la biodiversidad local a través de proyectos de educación ambiental y buenas prácticas sostenibles.</t>
  </si>
  <si>
    <t>Implementar una (1) estrategia integral de restauración ecológica en microcuencas y áreas de importancia hídrica y ambiental del municipio.</t>
  </si>
  <si>
    <t>Estructurar e implementar el Plan de Desarrollo Turístico de Gachetá.</t>
  </si>
  <si>
    <t>Implementar una estrategia para la organización, formación y legalización de los prestadores de servicios turísticos para la promoción de Gachetá.</t>
  </si>
  <si>
    <t>Desarrollar una (1) estrategia para fomentar la economía circular incluyendo hábitos de consumo responsable.</t>
  </si>
  <si>
    <t>Fortalecer la educación ambiental con la participación de los actores de la Cuenca, desde un enfoque que permita el fortalecimiento de una red de proyectos ambientales escolares y comunitarios y un cambio en el comportamiento que permita la conservación de los recursos naturales. (POMCA GUAVIO FICHA GC02)</t>
  </si>
  <si>
    <t>Desarrollar una (1) estrategia para fomentar la economía circular incluyendo hábitos de consumo responsable. (Meta 41-PDM)</t>
  </si>
  <si>
    <t>Implementar una (1) escuela del agua y la conservación de la biodiversidad local a través de proyectos de educación ambiental y buenas prácticas sostenibles. (Meta 10-PDM)</t>
  </si>
  <si>
    <t>Implementar un (1) Plan de Gestión Integral de Residuos Sólidos - PGIRS. (Meta 3-PDM)</t>
  </si>
  <si>
    <t>Estructurar e implementar el Plan de Desarrollo Turístico de Gachetá. (Meta 33-PDM)</t>
  </si>
  <si>
    <t>Implementar una estrategia para la organización, formación y legalización de los prestadores de servicios turísticos para la promoción de Gachetá.  (Meta 34-PDM)</t>
  </si>
  <si>
    <t>Implementar una (1) estrategia integral de restauración ecológica en microcuencas y áreas de importancia hídrica y ambiental del municipio.  (Meta 13-PDM)</t>
  </si>
  <si>
    <t>VERTIMIENTOS DE AGUAS RESIDUALES DOMÉSTICAS Y AGROQUÍMICOS (FERTILIZANTES, PESTICIDAS) EN FUENTES HIDRICAS COMO EL RÍO GACHETÁ Y SUS AFLUENTES, USO INADECUADO DE AGROQUÍMICOS , CONTAMINANDO EL SUELO Y AGUA, DISMINUCIÓN DE ESPECIES ENDÉMICAS Y MIGRATORIAS POR ALTERACIÓN DE SUS HÁBITATS, MAYOR RIESGO DE INCENDIOS FORESTALES EN ÉPOCAS SECAS</t>
  </si>
  <si>
    <t>ESPECIES REPRESENTATIVAS Y DE INTERÉS ECOLÓGICO, POTENCIAL PARA ECOTURISMO Y CONSERVACIÓN, CORREDORES BOLÓGICOS Y CONECTIVIDAD ECOSISTÉMICA, ESPECIES CLAVE PARA LA RESTAURACIÓN ECOLÓGICA</t>
  </si>
  <si>
    <t>DISPOSICIÓN INADECUADA DE RESIDUOS, FALTA DE CULTURA DE SEPARACIÓN EN LA FUENTE, CONTAMINACIÓN DE FUENTES HÍDRICAS Y SUELOS, RESIDUOS PELIGROSOS Y ESPECIALES SIN MANEJO ADECUADO, FALTA DE INFRAESTRUCTURA (ACOPIOS)</t>
  </si>
  <si>
    <t>POTENCIAL PARA EL APROVECHAMIENTO DE RESIDUOS ORGÁNICOS, ASTESANÍAS Y EMPRENDIMIENTOS VERDES, CAMPAÑAS DE SENSIBILIZACIÓN, JORNADAS DE RECOLECCIÓN DE RESIDUOS, ALIANZAS INSTITUCIONALES</t>
  </si>
  <si>
    <t>Teniendo en cuenta las mesas de trabajo de la construcción del PAC 2024-2027 de CORPOGUAVIO se logro identificar las siguientes problemáticas ambientales en el municipio de Medina:
* Expansión de frontera agrícola
* Dificultades para realizar procesos de reforestación debido a la falta de disponibilidad de tierras y la reticencia de propietarios.
* Contaminación de fuentes hídricas y turismo
* Remoción en masa
* Captación ilegal de agua
* Tala indiscriminada de bosques y afectación a las veredas
* Manejo inadecuado de residuos sólidos urbanos y rurales
* Maltrato animal y excremento en las calles</t>
  </si>
  <si>
    <t xml:space="preserve">El municipio de Gachetá Cundinamarca es un territorio  que se caracteriza por su rica biodiversidad, gracias a su ubicación en la zona de transición entre la cordillera Oriental y la llanura del Orinoco. Esta posición geográfica ha permitido la convergencia de diferentes ecosistemas, como bosques altoandinos, páramos y sabanas, lo que ha dado lugar a una gran variedad de flora y fauna; en los que encontramos los siguientes ecosistemas estratégicos:
1. EFPR Cuenca Alta del río Zaque
2. EFPR Cuenca Alta de los ríos Salinero y Moquentiva
3. RFPPR El Romeral
4. Complejo de humedales Cuenca alta de la quebrada las Pavas
5. Ronda Hídrica de un sector del Río Guavio y Q. La esperanza
</t>
  </si>
  <si>
    <t>EL PODER PARA CUIDAR LA NATURALEZA</t>
  </si>
  <si>
    <t>EL PODER DEL DESARROLLO LOCAL</t>
  </si>
  <si>
    <t>RECOLECCIÓN, TRANSPORTE Y TRANSFERENCIA DE RESIDUOS SÓLIDOS</t>
  </si>
  <si>
    <t>BARRIDO Y LIMPIEZA DE VÍAS Y ÁREAS PÚBLICAS</t>
  </si>
  <si>
    <t>LIMPIEZA DE ÁREAS RIBEREÑAS</t>
  </si>
  <si>
    <t>APROVECHAMIENTO</t>
  </si>
  <si>
    <t>INCLUISIÓN DE RECICLADORES</t>
  </si>
  <si>
    <t>GESTIÓN DE RESIDUOS SÓLIDOS ESPECIALES</t>
  </si>
  <si>
    <t>GESTIÓN DE RESIDUOS DE CONSTRUCCIÓN Y DEMOLICIÓN</t>
  </si>
  <si>
    <t>GESTIÓN DE RESIDUOS EN EL ÁREA RURAL</t>
  </si>
  <si>
    <t>CONSERVACIÓN Y PROTECCIÓN DE NACIMIENTO Y ÁREAS ESTRATÉGICAS</t>
  </si>
  <si>
    <t>Implementar labores de reforestación en ocho (8) hectáreas en la cuenca alta de la quebrada las Pavas, y el rio Moquentiva para fortalecer y  controlar los procesos de erosión, garantizando la protección del recurso y continuidad de la oferta del mismo.</t>
  </si>
  <si>
    <t>EDUCACIÓN PARA EL USO EFICIENTE DEL AGUA</t>
  </si>
  <si>
    <t xml:space="preserve">Instalar 10 cestas para residuos sólidos en vías y áreas públicas del área urbana del municipio según se requiera </t>
  </si>
  <si>
    <t xml:space="preserve">Realizar 2 actividades de sensibilización, educación y capacitación a la comunidad en general en el cuidado integral de las cuencas y áreas ribereñas del Municipio, fomentando así la cultura ciudadana </t>
  </si>
  <si>
    <t>SERVIGUAVIO</t>
  </si>
  <si>
    <t>SERVIGUAVIO y
Administración Municipal</t>
  </si>
  <si>
    <t>SERVIGUAVIO y Secretaria de Desarrollo Económico, Sostenible y de Turismo</t>
  </si>
  <si>
    <t>Recicladores de oficio, SERVIGUAVIO y Secretaria de Desarrollo Económico, Sostenible y de Turismo</t>
  </si>
  <si>
    <t>Administración Municipal, escuelas y colegios del Municipio</t>
  </si>
  <si>
    <t>Secretaria de Desarrollo Económico, Sostenible y de Turismo</t>
  </si>
  <si>
    <t>SERVIGUAVIO, Secretaria de Desarrollo Económico, Sostenible y de Turismo y Gestores de Posconsumo</t>
  </si>
  <si>
    <t>Promover y ejecutar proyectos ambientales escolares PRAES en instituciones del área rural del Municipio para el manejo de residuos sólidos</t>
  </si>
  <si>
    <t>NA</t>
  </si>
  <si>
    <t xml:space="preserve">       </t>
  </si>
  <si>
    <t xml:space="preserve"> </t>
  </si>
  <si>
    <t xml:space="preserve">Realizar 1 campaña anual de sensibilización y capacitación en la presentación de los residuos sólidos en los días y horarios establecidos para su recolección </t>
  </si>
  <si>
    <t>Realizar capacitación y formación para mejoramiento de la prestacion de servicios turisticos de gachetá</t>
  </si>
  <si>
    <t>Realizar autodiagnostico, diagnostico, formulación e implementación del plan de desarrollo turistico bajo la metodologia de indice de desarrollo estipulada por el viceministerio de turismo nacional</t>
  </si>
  <si>
    <t xml:space="preserve">GENERALIDADES DEL MUNICIPIO DE GACHETÁ CUNDINAMARCA </t>
  </si>
  <si>
    <t xml:space="preserve">FICHA TECNICA FORMULACIÓN PLAN DE EDUCACION AMBIENTAL MUNICIPAL GACHETÁ
PEAM </t>
  </si>
  <si>
    <t>Adelantar acciones para contar con material vegetal y el personal operativo</t>
  </si>
  <si>
    <t xml:space="preserve">Adelantar convenio de cooperación interadministrativo con la academia y entes gubernamentales para realizar capacitaciones destinadas a los agentes ambientales en el marco de la conservación de la biodiversidad y los Servicio ecosistemicos.  </t>
  </si>
  <si>
    <t>Identificar las microcuencas y áreas de importancia hídrica y ambiental que requieren restauración ecológica</t>
  </si>
  <si>
    <t>Ejecutar actividades de restauración ecológica a traves de un proceso contractual o de participacion comunitaria</t>
  </si>
  <si>
    <t>Crear un programa que promueva hábitos de consumo responsable en la comunidad local a través de capacitaciones y sensibilizaciones sobre la importancia de la economía circular y la implementación de practicas como la reducción, reutilización y reciclaje de materiales, y la promoción de productos y servicios sostenibles</t>
  </si>
  <si>
    <t>Tener comunidades resilientes y preparadas ante la ocurrencia de un evento amenazante (POMCA GUAVIO FICHA GR-05)</t>
  </si>
  <si>
    <t>Implementar 2 acciones priorizadas anualmente ante el recurso hídrico.</t>
  </si>
  <si>
    <t>Acción 1: Talleres de educación ambiental sobre conservación para fomentar prácticas responsables en el manejo del agua y uso sostenible del recurso hídrico en la Cuenca del Río Guavio, en donde se puedan Incluir actividades prácticas como reforestación de zonas ribereñas y manejo de residuos sólidos para evitar la contaminación.
Acción 2: Implementación de sistemas demostrativos de captación y uso eficiente de agua lluvia (crear un piloto de cosecha de agua lluvia) en instituciones educativas y comunidades rurales. En donde se pueda capacitar a la comunidad en el montaje, mantenimiento y aprovechamiento del agua captada para actividades no potables (riego, limpieza), reduciendo la presión sobre fuentes hídricas.
Vincularlo a proyectos escolares (PRAE) para que los estudiantes monitoreen su eficiencia y repliquen la tecnología en sus hogares.</t>
  </si>
  <si>
    <r>
      <rPr>
        <b/>
        <sz val="20"/>
        <color theme="1"/>
        <rFont val="Arial"/>
        <family val="2"/>
      </rPr>
      <t>Liderazgo:</t>
    </r>
    <r>
      <rPr>
        <sz val="20"/>
        <color theme="1"/>
        <rFont val="Arial"/>
        <family val="2"/>
      </rPr>
      <t xml:space="preserve"> CORPOGUAVIO y Alcaldía. </t>
    </r>
    <r>
      <rPr>
        <b/>
        <sz val="20"/>
        <color theme="1"/>
        <rFont val="Arial"/>
        <family val="2"/>
      </rPr>
      <t xml:space="preserve">Ejecución: </t>
    </r>
    <r>
      <rPr>
        <sz val="20"/>
        <color theme="1"/>
        <rFont val="Arial"/>
        <family val="2"/>
      </rPr>
      <t xml:space="preserve">Colegios y JAC. </t>
    </r>
    <r>
      <rPr>
        <b/>
        <sz val="20"/>
        <color theme="1"/>
        <rFont val="Arial"/>
        <family val="2"/>
      </rPr>
      <t xml:space="preserve">Apoyo: </t>
    </r>
    <r>
      <rPr>
        <sz val="20"/>
        <color theme="1"/>
        <rFont val="Arial"/>
        <family val="2"/>
      </rPr>
      <t xml:space="preserve">UNAD (evaluación), Serviguavio (logística), Secretaría de Gobierno (divulgación). </t>
    </r>
    <r>
      <rPr>
        <b/>
        <sz val="20"/>
        <color theme="1"/>
        <rFont val="Arial"/>
        <family val="2"/>
      </rPr>
      <t/>
    </r>
  </si>
  <si>
    <t>Capacitar a colegios y comunidades en identificación de áreas de amenaza hídrica y medidas de autoprotección, mediante talleres prácticos y simulacros.</t>
  </si>
  <si>
    <r>
      <rPr>
        <b/>
        <sz val="20"/>
        <color theme="1"/>
        <rFont val="Arial"/>
        <family val="2"/>
      </rPr>
      <t xml:space="preserve">Líder: </t>
    </r>
    <r>
      <rPr>
        <sz val="20"/>
        <color theme="1"/>
        <rFont val="Arial"/>
        <family val="2"/>
      </rPr>
      <t>CORPOGUAVIO</t>
    </r>
    <r>
      <rPr>
        <b/>
        <sz val="20"/>
        <color theme="1"/>
        <rFont val="Arial"/>
        <family val="2"/>
      </rPr>
      <t xml:space="preserve">. Ejecución: </t>
    </r>
    <r>
      <rPr>
        <sz val="20"/>
        <color theme="1"/>
        <rFont val="Arial"/>
        <family val="2"/>
      </rPr>
      <t xml:space="preserve">Bomberos + Defensa Civil. </t>
    </r>
    <r>
      <rPr>
        <b/>
        <sz val="20"/>
        <color theme="1"/>
        <rFont val="Arial"/>
        <family val="2"/>
      </rPr>
      <t xml:space="preserve">Apoyo: </t>
    </r>
    <r>
      <rPr>
        <sz val="20"/>
        <color theme="1"/>
        <rFont val="Arial"/>
        <family val="2"/>
      </rPr>
      <t>Colegios (IED) + Asojuntas (comunidades).</t>
    </r>
    <r>
      <rPr>
        <b/>
        <sz val="20"/>
        <color theme="1"/>
        <rFont val="Arial"/>
        <family val="2"/>
      </rPr>
      <t xml:space="preserve"> Logística: </t>
    </r>
    <r>
      <rPr>
        <sz val="20"/>
        <color theme="1"/>
        <rFont val="Arial"/>
        <family val="2"/>
      </rPr>
      <t xml:space="preserve">Alcaldía </t>
    </r>
  </si>
  <si>
    <t>Realizar talleres de capacitación y sensibilización sobre uso eficiente del recurso hídrico para personal de planta y junta de socios.</t>
  </si>
  <si>
    <t>Capacitar a operarios y junta de socios en uso eficiente del recurso hídrico mediante talleres prácticos y sensibilización.</t>
  </si>
  <si>
    <t>Implementar talleres educativos en instituciones urbanas/rurales (colegios, hospital, matadero) sobre uso eficiente y ahorro del agua, mediante campañas concertadas</t>
  </si>
  <si>
    <t>Sensibilizar a los suscriptores residenciales mediante Tips de ahorro en la factura</t>
  </si>
  <si>
    <t>Realizar diagnóstico técnico participativo para priorizar 3 microcuencas críticas con necesidades de restauración, mediante análisis hidrológico y socioambiental.</t>
  </si>
  <si>
    <r>
      <rPr>
        <b/>
        <sz val="20"/>
        <color theme="1"/>
        <rFont val="Arial"/>
        <family val="2"/>
      </rPr>
      <t>Líder:</t>
    </r>
    <r>
      <rPr>
        <sz val="20"/>
        <color theme="1"/>
        <rFont val="Arial"/>
        <family val="2"/>
      </rPr>
      <t xml:space="preserve"> CORPOGUAVIO (técnico).</t>
    </r>
    <r>
      <rPr>
        <b/>
        <sz val="20"/>
        <color theme="1"/>
        <rFont val="Arial"/>
        <family val="2"/>
      </rPr>
      <t xml:space="preserve"> Ejecución: </t>
    </r>
    <r>
      <rPr>
        <sz val="20"/>
        <color theme="1"/>
        <rFont val="Arial"/>
        <family val="2"/>
      </rPr>
      <t xml:space="preserve">UNAD (investigación) + JAC (terreno). </t>
    </r>
    <r>
      <rPr>
        <b/>
        <sz val="20"/>
        <color theme="1"/>
        <rFont val="Arial"/>
        <family val="2"/>
      </rPr>
      <t/>
    </r>
  </si>
  <si>
    <t>Implementar acciones de restauración ecológica (reforestación, cercado de áreas, control de erosión) en 2 microcuencas prioritarias mediante contrato especializado y jornadas comunitarias.</t>
  </si>
  <si>
    <r>
      <rPr>
        <b/>
        <sz val="20"/>
        <color theme="1"/>
        <rFont val="Arial"/>
        <family val="2"/>
      </rPr>
      <t xml:space="preserve">Líder: </t>
    </r>
    <r>
      <rPr>
        <sz val="20"/>
        <color theme="1"/>
        <rFont val="Arial"/>
        <family val="2"/>
      </rPr>
      <t xml:space="preserve">CORPOGUAVIO (técnico/financiero). </t>
    </r>
    <r>
      <rPr>
        <b/>
        <sz val="20"/>
        <color theme="1"/>
        <rFont val="Arial"/>
        <family val="2"/>
      </rPr>
      <t>Ejecución:</t>
    </r>
    <r>
      <rPr>
        <sz val="20"/>
        <color theme="1"/>
        <rFont val="Arial"/>
        <family val="2"/>
      </rPr>
      <t xml:space="preserve"> Contratista (obra mayor) + JAC/ECOAGRO (acciones comunitarias). </t>
    </r>
    <r>
      <rPr>
        <b/>
        <sz val="20"/>
        <color theme="1"/>
        <rFont val="Arial"/>
        <family val="2"/>
      </rPr>
      <t>Supervisión:</t>
    </r>
    <r>
      <rPr>
        <sz val="20"/>
        <color theme="1"/>
        <rFont val="Arial"/>
        <family val="2"/>
      </rPr>
      <t xml:space="preserve"> UNAD (monitoreo) + Alcaldía (seguimiento PDM)</t>
    </r>
  </si>
  <si>
    <t>Gestión y operatividad del vivero y granja municipal, incluyendo la producción de material vegetal (especies nativas y ornamentales), mantenimiento de infraestructura, riego, control fitosanitario y capacitación del personal asignado, para garantizar su funcionamiento sostenible y aportar a la conservación de la biodiversidad local</t>
  </si>
  <si>
    <t>Secretaría de Desarrollo Económico, Sostenible y Turismo (coordinación), en alianza con instituciones educativas (ej. universidades regionales), CORPOGUAVIO y el SENA.</t>
  </si>
  <si>
    <t>Gestionar y formalizar convenios de cooperación interadministrativa con instituciones académicas (I.E.D, universidades, SENA) y entes gubernamentales (CORPOGUAVIO, M Bienestar Verde) para desarrollar capacitaciones teórico-prácticas dirigidas a agentes ambientales, enfocadas en conservación de biodiversidad, servicios ecosistémicos y buenas prácticas en el manejo del vivero y granja municipal.</t>
  </si>
  <si>
    <t>Ejecución de una campaña anual de sensibilización y capacitación dirigida a la comunidad, comercios e instituciones públicas sobre la correcta separación en la fuente, horarios de recolección y disposición adecuada de residuos sólidos, promoviendo el cumplimiento del PGIRS y reduciendo el impacto ambiental</t>
  </si>
  <si>
    <t>Desarrollo de jornadas educativas y material didáctico para capacitar a la comunidad en el uso adecuado de las cestas públicas, promoviendo la separación correcta de residuos sólidos y su disposición en los puntos establecidos, con el fin de mantener espacios públicos limpios y reducir la contaminación.</t>
  </si>
  <si>
    <t>Ejecución de 2 actividades (Taller práctico de manejo de residuos en riberas, charla educativa sobre protección de cuencas) sensibilización y capacitación comunitaria sobre protección de cuencas hidrográficas y zonas ribereñas, enfocadas en: manejo adecuado de residuos sólidos, prevención de contaminación hídrica y prácticas de conservación, para fortalecer la cultura ambiental en el municipio</t>
  </si>
  <si>
    <t>Implementación de jornadas de capacitación práctica para usuarios del programa 'El Residuo se Aprovecha en Casa', enfocadas en: Técnicas de separación en la fuente (orgánicos/inorgánicos), Correcta presentación de residuos para recolección, Procesos básicos de transformación de RSO (compostaje/humus), Beneficios económicos y ambientales del aprovechamiento</t>
  </si>
  <si>
    <t>Desarrollo de un ciclo de capacitaciones teórico-prácticas dirigido a la comunidad sobre: Clasificación correcta de residuos (orgánicos, reciclables, no aprovechables), Técnicas de reducción y reutilización en hogares, Procesos de aprovechamiento (compostaje, reciclaje), Horarios y rutas de recolección selectiva</t>
  </si>
  <si>
    <t>Realizar una feria en el parque principal donde los PRAES puedan compartir sus experiencias no solo entre ellos si no tambien con la comunidad</t>
  </si>
  <si>
    <t xml:space="preserve"> Realizar acompañamiento a todos los PRAES en su desarrollo de las 3 I.E.D en donde se implementen sensibilizaciones, capacitaciones, apoyos tecnicos y apoyos economicos para que puedan cumplir los objetivos planteados con respecto a los PRAES</t>
  </si>
  <si>
    <t>Realizar capacitaciones a diferentes competencias laborales de la comunidad</t>
  </si>
  <si>
    <t xml:space="preserve">Implementar actividades de sensibilización a la población sobre el manejo correcto de residuos sólidos especiales y su separación desde la fuente. </t>
  </si>
  <si>
    <t xml:space="preserve">SERVIGUAVIO, Secretaria de Planeación y Seguimiento a la Infraestructura </t>
  </si>
  <si>
    <t xml:space="preserve">Implementar actividades de sensibilización y capacitación a la población sobre la gestión integral de RCD. </t>
  </si>
  <si>
    <t>Realizar 4 jornadas de recolección de residuos sólidos en árear rural dispera cada año</t>
  </si>
  <si>
    <t>Realizar varias actividades que apunten al programa establecido en relación a la economia circular para promover hábitos de consumo responsable en la comunidad local, sensibilizaciones sobre la importancia de la economía circular y la adecuada separación de los residuos, talleres comunitarios para crear economia circular con productos, la implementación de practicas como la reducción, reutilización y reciclaje de materiales, y la promoción de productos y servicios sostenibles</t>
  </si>
  <si>
    <t>Objetivos de la feria:
-Promover el intercambio de experiencias entre actores de la cuenca (educativos, comunitarios, institucionales y empresariales).
-Exhibir proyectos exitosos (PRAE, PROCEDAS, iniciativas productivas sostenibles) vinculados al recurso hídrico.
-Generar compromisos concretos para la conservación del agua mediante acuerdos interinstitucionales.
Componentes de la Feria:
-Stand informativos: Cada institución del CIDEA mostrará sus avances en gestión hídrica (ej.: CORPOGUAVIO con POMCA, colegios con PRAE, ONGs con proyectos agroecológicos).
-Talleres prácticos: Charlas sobre tecnologías de captación de agua, manejo de residuos y restauración de rondas hídricas.
-Firma de pactos ambientales: Acuerdos simbólicos entre actores (ej.: Alcaldía + CORPOGUAVIO+ Colegios para reforestación).
-Actividades culturales: Presentaciones artísticas (teatro, música) con mensajes ambientales lideradas por estudiantes.</t>
  </si>
  <si>
    <t>LIDERA: SERVIGUAVIO (implementación),CORPOGUAVIO 
APOYO: CIDEA, SDEST</t>
  </si>
  <si>
    <t>SERVIGUAVIO, Secretaria de Desarrollo Económico, Sostenible y de Turismo, CIDEA</t>
  </si>
  <si>
    <t>Secretaria de Desarrollo Económico, Sostenible y de Turismo, CORPOGUAVIO</t>
  </si>
  <si>
    <r>
      <rPr>
        <b/>
        <sz val="20"/>
        <color theme="1"/>
        <rFont val="Arial"/>
        <family val="2"/>
      </rPr>
      <t>Coordinación General</t>
    </r>
    <r>
      <rPr>
        <sz val="20"/>
        <color theme="1"/>
        <rFont val="Arial"/>
        <family val="2"/>
      </rPr>
      <t xml:space="preserve"> Alcaldía, CORPOGUAVIO
</t>
    </r>
    <r>
      <rPr>
        <b/>
        <sz val="20"/>
        <color theme="1"/>
        <rFont val="Arial"/>
        <family val="2"/>
      </rPr>
      <t xml:space="preserve">Logística y Espacio Desarrollo </t>
    </r>
    <r>
      <rPr>
        <sz val="20"/>
        <color theme="1"/>
        <rFont val="Arial"/>
        <family val="2"/>
      </rPr>
      <t xml:space="preserve">Social, Serviguavio, Bomberos, Defensa Civil
</t>
    </r>
    <r>
      <rPr>
        <b/>
        <sz val="20"/>
        <color theme="1"/>
        <rFont val="Arial"/>
        <family val="2"/>
      </rPr>
      <t>APOYO: CIDEA</t>
    </r>
  </si>
  <si>
    <t>Apoyar 1 proyecto anual de investigación en cambio climático, fauna y flora asociada al recurso hídrico, mediante convocatorias, financiamiento parcial y socialización de resultados para generar datos locales y participación comunitaria</t>
  </si>
  <si>
    <t>LIDERA: SERVIGUAVIO, CORPOGUAVIO 
APOYO: CIDEA, SDEST</t>
  </si>
  <si>
    <t>Adelantar charlas, foros, simposisos, intercambios de experiencias para capacitar y formar a los prestadores de servicios turisticos de Gachetá para su mejoramiento continuo.</t>
  </si>
  <si>
    <r>
      <rPr>
        <b/>
        <sz val="20"/>
        <color theme="1"/>
        <rFont val="Arial"/>
        <family val="2"/>
      </rPr>
      <t xml:space="preserve">Liderazgo Técnico </t>
    </r>
    <r>
      <rPr>
        <sz val="20"/>
        <color theme="1"/>
        <rFont val="Arial"/>
        <family val="2"/>
      </rPr>
      <t xml:space="preserve">ALCALDÍA SDEST, CORPOGUAVIO
</t>
    </r>
    <r>
      <rPr>
        <b/>
        <sz val="20"/>
        <color theme="1"/>
        <rFont val="Arial"/>
        <family val="2"/>
      </rPr>
      <t>Instalación Sistemas</t>
    </r>
    <r>
      <rPr>
        <sz val="20"/>
        <color theme="1"/>
        <rFont val="Arial"/>
        <family val="2"/>
      </rPr>
      <t xml:space="preserve"> Serviguavio, Bomberos, Defensa Civil
APOYO: </t>
    </r>
    <r>
      <rPr>
        <b/>
        <sz val="20"/>
        <color theme="1"/>
        <rFont val="Arial"/>
        <family val="2"/>
      </rPr>
      <t>CIDEA, Capacitación UNAD, SENA (convenio)
Sitios Demostrativos Colegios (Agropecuario, Normal, Monseñor), JAC</t>
    </r>
  </si>
  <si>
    <t>Diseñar e incluir mensajes educativos sobre uso eficiente del agua en las facturas de servicio para concientizar a los suscriptores residenciales, con tips prácticos adaptados a la región.</t>
  </si>
  <si>
    <t>Plan de Desarrollo Turístico (metodología Viceministerio): 1) Autodiagnóstico (DOFA), recursos e infraestructura); 2) Diagnóstico (aplicar Índice de Desarrollo Turístico con indicadores cuantitativos); 3) Formulación (objetivos, estrategias y proyectos priorizados); 4) Implementación (ejecución, monitoreo y ajustes). Incluye responsables, plazos y métricas de seguimiento.</t>
  </si>
  <si>
    <t>Ejecutar 3 talleres trimestrales (1 cada 3 meses) para 150 suscriptores industriales/comerciales sobre tecnologías de eficiencia hídrica, medición de huella de agua y cumplimiento normativo (Resolución 631/2015)</t>
  </si>
  <si>
    <t>Realizar 3 jornadas anuales de recolección de residuos solidos especiales en el sector urbano del municipio</t>
  </si>
  <si>
    <t>EDUCACIÓN AMBIENTAL Y PARTICIPACIÓN CIUDADANA, PILARES PARA UN FUTURO SOSTENIBLE</t>
  </si>
  <si>
    <t>Revisar datos previos (caracterización), realizar un diagnostico de la zona reforestada, realizar un analisis, apropiación de recursos para ejecutar mantenimiento de reforestación (podas, plateos, fertilización y control fitosanitario) en 8 hectáreas de cuencas altas para control de erosión y protección hídrica.</t>
  </si>
  <si>
    <t xml:space="preserve">EDUCACIÓN AMBIENTAL Y PARTICIPACIÓN CIUDADANA, PILARES PARA UN FUTURO SOSTENIBLE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</si>
</sst>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_-;\-&quot;$&quot;\ * #,##0_-;_-&quot;$&quot;\ * &quot;-&quot;_-;_-@"/>
    <numFmt numFmtId="165" formatCode="#,##0_ ;\-#,##0\ "/>
  </numFmts>
  <fonts count="36"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1"/>
      <color theme="1"/>
      <name val="Calibri"/>
      <family val="2"/>
    </font>
    <font>
      <sz val="11"/>
      <color theme="1"/>
      <name val="Arial"/>
      <family val="2"/>
    </font>
    <font>
      <b/>
      <sz val="11"/>
      <color theme="1"/>
      <name val="Calibri"/>
      <family val="2"/>
    </font>
    <font>
      <b/>
      <i/>
      <sz val="22"/>
      <color theme="1"/>
      <name val="Calibri"/>
      <family val="2"/>
    </font>
    <font>
      <i/>
      <sz val="22"/>
      <name val="Arial"/>
      <family val="2"/>
    </font>
    <font>
      <b/>
      <sz val="26"/>
      <color theme="1"/>
      <name val="Calibri"/>
      <family val="2"/>
    </font>
    <font>
      <b/>
      <i/>
      <sz val="14"/>
      <color theme="1"/>
      <name val="Calibri"/>
      <family val="2"/>
    </font>
    <font>
      <b/>
      <sz val="20"/>
      <color theme="1"/>
      <name val="Arial"/>
      <family val="2"/>
    </font>
    <font>
      <sz val="48"/>
      <color theme="1"/>
      <name val="Arial"/>
      <family val="2"/>
      <scheme val="minor"/>
    </font>
    <font>
      <sz val="20"/>
      <name val="Arial"/>
      <family val="2"/>
    </font>
    <font>
      <sz val="20"/>
      <color theme="1"/>
      <name val="Arial"/>
      <family val="2"/>
      <scheme val="minor"/>
    </font>
    <font>
      <b/>
      <i/>
      <sz val="48"/>
      <color theme="1"/>
      <name val="Arial"/>
      <family val="2"/>
      <scheme val="minor"/>
    </font>
    <font>
      <b/>
      <sz val="28"/>
      <color theme="1"/>
      <name val="Arial"/>
      <family val="2"/>
      <scheme val="minor"/>
    </font>
    <font>
      <b/>
      <sz val="28"/>
      <color theme="1"/>
      <name val="Calibri"/>
      <family val="2"/>
    </font>
    <font>
      <sz val="20"/>
      <color theme="1"/>
      <name val="Arial"/>
      <family val="2"/>
    </font>
    <font>
      <b/>
      <sz val="20"/>
      <name val="Arial"/>
      <family val="2"/>
    </font>
    <font>
      <sz val="14"/>
      <color theme="1"/>
      <name val="Arial"/>
      <family val="2"/>
      <scheme val="minor"/>
    </font>
    <font>
      <sz val="8"/>
      <color theme="1"/>
      <name val="Arial"/>
      <family val="2"/>
      <scheme val="minor"/>
    </font>
    <font>
      <b/>
      <sz val="11"/>
      <color theme="1"/>
      <name val="Arial"/>
      <family val="2"/>
      <scheme val="minor"/>
    </font>
    <font>
      <b/>
      <sz val="20"/>
      <color theme="1"/>
      <name val="Arial"/>
      <family val="2"/>
      <scheme val="minor"/>
    </font>
    <font>
      <sz val="20"/>
      <name val="Arial"/>
      <family val="2"/>
      <scheme val="minor"/>
    </font>
    <font>
      <sz val="20"/>
      <color rgb="FF000000"/>
      <name val="Arial"/>
      <family val="2"/>
      <scheme val="minor"/>
    </font>
    <font>
      <b/>
      <sz val="20"/>
      <name val="Arial"/>
      <family val="2"/>
      <scheme val="minor"/>
    </font>
    <font>
      <b/>
      <sz val="20"/>
      <color rgb="FF000000"/>
      <name val="Arial"/>
      <family val="2"/>
      <scheme val="minor"/>
    </font>
    <font>
      <b/>
      <sz val="20"/>
      <color theme="1"/>
      <name val="Calibri"/>
      <family val="2"/>
    </font>
    <font>
      <sz val="18"/>
      <color theme="1"/>
      <name val="Arial"/>
      <family val="2"/>
    </font>
    <font>
      <b/>
      <sz val="48"/>
      <color theme="1"/>
      <name val="Calibri"/>
      <family val="2"/>
    </font>
    <font>
      <sz val="20"/>
      <color rgb="FFFF0000"/>
      <name val="Arial"/>
      <family val="2"/>
      <scheme val="minor"/>
    </font>
    <font>
      <sz val="20"/>
      <color rgb="FFFF0000"/>
      <name val="Arial"/>
      <family val="2"/>
    </font>
  </fonts>
  <fills count="35">
    <fill>
      <patternFill patternType="none"/>
    </fill>
    <fill>
      <patternFill patternType="gray125"/>
    </fill>
    <fill>
      <patternFill patternType="solid">
        <fgColor rgb="FFC5E0B3"/>
        <bgColor rgb="FFC5E0B3"/>
      </patternFill>
    </fill>
    <fill>
      <patternFill patternType="solid">
        <fgColor rgb="FFFFFF00"/>
        <bgColor rgb="FFFFFF00"/>
      </patternFill>
    </fill>
    <fill>
      <patternFill patternType="solid">
        <fgColor rgb="FF92D050"/>
        <bgColor rgb="FF92D050"/>
      </patternFill>
    </fill>
    <fill>
      <patternFill patternType="solid">
        <fgColor theme="0"/>
        <bgColor theme="0"/>
      </patternFill>
    </fill>
    <fill>
      <patternFill patternType="solid">
        <fgColor rgb="FFFFC000"/>
        <bgColor rgb="FFFFC000"/>
      </patternFill>
    </fill>
    <fill>
      <patternFill patternType="solid">
        <fgColor theme="0" tint="-0.14999847407452621"/>
        <bgColor rgb="FFCCCC00"/>
      </patternFill>
    </fill>
    <fill>
      <patternFill patternType="solid">
        <fgColor theme="0" tint="-0.14999847407452621"/>
        <bgColor indexed="64"/>
      </patternFill>
    </fill>
    <fill>
      <patternFill patternType="solid">
        <fgColor theme="0"/>
        <bgColor indexed="64"/>
      </patternFill>
    </fill>
    <fill>
      <patternFill patternType="solid">
        <fgColor theme="2" tint="-4.9989318521683403E-2"/>
        <bgColor rgb="FFCCCC00"/>
      </patternFill>
    </fill>
    <fill>
      <patternFill patternType="solid">
        <fgColor theme="8" tint="0.79998168889431442"/>
        <bgColor rgb="FFCCCC00"/>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249977111117893"/>
        <bgColor indexed="64"/>
      </patternFill>
    </fill>
    <fill>
      <patternFill patternType="solid">
        <fgColor theme="4" tint="-0.249977111117893"/>
        <bgColor rgb="FFD66B00"/>
      </patternFill>
    </fill>
    <fill>
      <patternFill patternType="solid">
        <fgColor theme="9" tint="0.59999389629810485"/>
        <bgColor indexed="64"/>
      </patternFill>
    </fill>
    <fill>
      <patternFill patternType="solid">
        <fgColor theme="5" tint="0.39997558519241921"/>
        <bgColor rgb="FFC5E0B3"/>
      </patternFill>
    </fill>
    <fill>
      <patternFill patternType="solid">
        <fgColor rgb="FF66FF99"/>
        <bgColor rgb="FFC5E0B3"/>
      </patternFill>
    </fill>
    <fill>
      <patternFill patternType="solid">
        <fgColor rgb="FF66FF99"/>
        <bgColor indexed="64"/>
      </patternFill>
    </fill>
    <fill>
      <patternFill patternType="solid">
        <fgColor rgb="FF00FF00"/>
        <bgColor rgb="FFC5E0B3"/>
      </patternFill>
    </fill>
    <fill>
      <patternFill patternType="solid">
        <fgColor rgb="FF00FF00"/>
        <bgColor indexed="64"/>
      </patternFill>
    </fill>
    <fill>
      <patternFill patternType="solid">
        <fgColor rgb="FF00B0F0"/>
        <bgColor rgb="FFC5E0B3"/>
      </patternFill>
    </fill>
    <fill>
      <patternFill patternType="solid">
        <fgColor rgb="FF00B0F0"/>
        <bgColor indexed="64"/>
      </patternFill>
    </fill>
    <fill>
      <patternFill patternType="solid">
        <fgColor rgb="FF6600FF"/>
        <bgColor rgb="FFC5E0B3"/>
      </patternFill>
    </fill>
    <fill>
      <patternFill patternType="solid">
        <fgColor rgb="FF66FFCC"/>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C000"/>
        <bgColor theme="0"/>
      </patternFill>
    </fill>
    <fill>
      <patternFill patternType="solid">
        <fgColor rgb="FFFFFF00"/>
        <bgColor theme="0"/>
      </patternFill>
    </fill>
    <fill>
      <patternFill patternType="solid">
        <fgColor theme="5" tint="0.59999389629810485"/>
        <bgColor theme="0"/>
      </patternFill>
    </fill>
    <fill>
      <patternFill patternType="solid">
        <fgColor theme="5" tint="0.59999389629810485"/>
        <bgColor indexed="64"/>
      </patternFill>
    </fill>
    <fill>
      <patternFill patternType="solid">
        <fgColor rgb="FFFFFF00"/>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s>
  <cellStyleXfs count="1">
    <xf numFmtId="0" fontId="0" fillId="0" borderId="0"/>
  </cellStyleXfs>
  <cellXfs count="185">
    <xf numFmtId="0" fontId="0" fillId="0" borderId="0" xfId="0"/>
    <xf numFmtId="0" fontId="8" fillId="0" borderId="0" xfId="0" applyFont="1"/>
    <xf numFmtId="0" fontId="0" fillId="0" borderId="5" xfId="0" applyBorder="1"/>
    <xf numFmtId="0" fontId="0" fillId="9" borderId="5" xfId="0" applyFill="1" applyBorder="1"/>
    <xf numFmtId="0" fontId="13" fillId="7" borderId="5" xfId="0" applyFont="1" applyFill="1" applyBorder="1" applyAlignment="1">
      <alignment horizontal="center" vertical="center" wrapText="1"/>
    </xf>
    <xf numFmtId="0" fontId="17" fillId="0" borderId="0" xfId="0" applyFont="1"/>
    <xf numFmtId="1" fontId="21" fillId="0" borderId="1" xfId="0" applyNumberFormat="1" applyFont="1" applyBorder="1" applyAlignment="1">
      <alignment horizontal="center" vertical="center" wrapText="1"/>
    </xf>
    <xf numFmtId="165" fontId="21" fillId="0" borderId="4" xfId="0" applyNumberFormat="1" applyFont="1" applyBorder="1" applyAlignment="1">
      <alignment horizontal="center" vertical="center" wrapText="1"/>
    </xf>
    <xf numFmtId="9" fontId="21" fillId="0" borderId="4" xfId="0" applyNumberFormat="1" applyFont="1" applyBorder="1" applyAlignment="1">
      <alignment horizontal="center" vertical="center" wrapText="1"/>
    </xf>
    <xf numFmtId="0" fontId="22" fillId="17" borderId="5" xfId="0" applyFont="1" applyFill="1" applyBorder="1" applyAlignment="1">
      <alignment horizontal="center" vertical="center"/>
    </xf>
    <xf numFmtId="9" fontId="21" fillId="0" borderId="2" xfId="0" applyNumberFormat="1" applyFont="1" applyBorder="1" applyAlignment="1">
      <alignment horizontal="center" vertical="center" wrapText="1"/>
    </xf>
    <xf numFmtId="0" fontId="0" fillId="0" borderId="0" xfId="0" applyAlignment="1">
      <alignment horizontal="center"/>
    </xf>
    <xf numFmtId="0" fontId="24" fillId="0" borderId="5" xfId="0" applyFont="1" applyBorder="1" applyAlignment="1">
      <alignment horizontal="justify" vertical="center" wrapText="1"/>
    </xf>
    <xf numFmtId="0" fontId="24" fillId="0" borderId="5" xfId="0" applyFont="1" applyBorder="1" applyAlignment="1">
      <alignment horizontal="center" vertical="center" wrapText="1"/>
    </xf>
    <xf numFmtId="0" fontId="0" fillId="0" borderId="3" xfId="0" applyBorder="1"/>
    <xf numFmtId="0" fontId="3" fillId="28" borderId="5" xfId="0" applyFont="1" applyFill="1" applyBorder="1" applyAlignment="1">
      <alignment horizontal="center" vertical="center"/>
    </xf>
    <xf numFmtId="0" fontId="24" fillId="13" borderId="5" xfId="0" applyFont="1" applyFill="1" applyBorder="1" applyAlignment="1">
      <alignment horizontal="center" vertical="center" wrapText="1"/>
    </xf>
    <xf numFmtId="0" fontId="3" fillId="14" borderId="5" xfId="0" applyFont="1" applyFill="1" applyBorder="1" applyAlignment="1">
      <alignment horizontal="center" vertical="center"/>
    </xf>
    <xf numFmtId="0" fontId="24" fillId="28" borderId="5" xfId="0" applyFont="1" applyFill="1" applyBorder="1" applyAlignment="1">
      <alignment horizontal="center" vertical="center"/>
    </xf>
    <xf numFmtId="0" fontId="24" fillId="28" borderId="5" xfId="0" applyFont="1" applyFill="1" applyBorder="1" applyAlignment="1">
      <alignment horizontal="center" wrapText="1"/>
    </xf>
    <xf numFmtId="0" fontId="24" fillId="0" borderId="0" xfId="0" applyFont="1"/>
    <xf numFmtId="1" fontId="21" fillId="0" borderId="5" xfId="0" applyNumberFormat="1" applyFont="1" applyBorder="1" applyAlignment="1">
      <alignment horizontal="center" vertical="center" wrapText="1"/>
    </xf>
    <xf numFmtId="0" fontId="24" fillId="9" borderId="0" xfId="0" applyFont="1" applyFill="1"/>
    <xf numFmtId="0" fontId="7" fillId="13" borderId="3" xfId="0" applyFont="1" applyFill="1" applyBorder="1" applyAlignment="1">
      <alignment horizontal="center" vertical="center"/>
    </xf>
    <xf numFmtId="0" fontId="7" fillId="11" borderId="8" xfId="0" applyFont="1" applyFill="1" applyBorder="1" applyAlignment="1">
      <alignment horizontal="center" vertical="center" wrapText="1"/>
    </xf>
    <xf numFmtId="0" fontId="25" fillId="0" borderId="0" xfId="0" applyFont="1"/>
    <xf numFmtId="0" fontId="5" fillId="27" borderId="5" xfId="0" applyFont="1" applyFill="1" applyBorder="1" applyAlignment="1">
      <alignment horizontal="center" vertical="center"/>
    </xf>
    <xf numFmtId="0" fontId="24" fillId="14" borderId="5" xfId="0" applyFont="1" applyFill="1" applyBorder="1" applyAlignment="1">
      <alignment horizontal="center" vertical="center" wrapText="1"/>
    </xf>
    <xf numFmtId="1" fontId="26" fillId="5" borderId="5" xfId="0" applyNumberFormat="1" applyFont="1" applyFill="1" applyBorder="1" applyAlignment="1">
      <alignment horizontal="center" vertical="center" wrapText="1"/>
    </xf>
    <xf numFmtId="0" fontId="17" fillId="0" borderId="5" xfId="0" applyFont="1" applyBorder="1" applyAlignment="1">
      <alignment horizontal="center" vertical="center"/>
    </xf>
    <xf numFmtId="0" fontId="0" fillId="0" borderId="0" xfId="0" applyAlignment="1">
      <alignment vertical="center"/>
    </xf>
    <xf numFmtId="0" fontId="17" fillId="0" borderId="0" xfId="0" applyFont="1" applyAlignment="1">
      <alignment horizontal="center" vertical="center" wrapText="1"/>
    </xf>
    <xf numFmtId="164" fontId="14" fillId="19" borderId="5" xfId="0" applyNumberFormat="1" applyFont="1" applyFill="1" applyBorder="1" applyAlignment="1">
      <alignment horizontal="center" vertical="center" wrapText="1"/>
    </xf>
    <xf numFmtId="164" fontId="14" fillId="23" borderId="5" xfId="0" applyNumberFormat="1" applyFont="1" applyFill="1" applyBorder="1" applyAlignment="1">
      <alignment horizontal="center" vertical="center" wrapText="1"/>
    </xf>
    <xf numFmtId="164" fontId="14" fillId="18" borderId="5" xfId="0" applyNumberFormat="1" applyFont="1" applyFill="1" applyBorder="1" applyAlignment="1">
      <alignment horizontal="center" vertical="center" wrapText="1"/>
    </xf>
    <xf numFmtId="164" fontId="14" fillId="21" borderId="5" xfId="0" applyNumberFormat="1" applyFont="1" applyFill="1" applyBorder="1" applyAlignment="1">
      <alignment horizontal="center" vertical="center" wrapText="1"/>
    </xf>
    <xf numFmtId="1" fontId="21" fillId="5" borderId="5" xfId="0" applyNumberFormat="1" applyFont="1" applyFill="1" applyBorder="1" applyAlignment="1">
      <alignment horizontal="center" vertical="center" wrapText="1"/>
    </xf>
    <xf numFmtId="1" fontId="26" fillId="0" borderId="5" xfId="0" applyNumberFormat="1" applyFont="1" applyBorder="1" applyAlignment="1">
      <alignment horizontal="center" vertical="center" wrapText="1"/>
    </xf>
    <xf numFmtId="0" fontId="30" fillId="0" borderId="5" xfId="0" applyFont="1" applyBorder="1" applyAlignment="1">
      <alignment vertical="center" wrapText="1"/>
    </xf>
    <xf numFmtId="0" fontId="26" fillId="0" borderId="5" xfId="0" applyFont="1" applyBorder="1" applyAlignment="1">
      <alignment horizontal="center" vertical="center" wrapText="1"/>
    </xf>
    <xf numFmtId="0" fontId="26" fillId="0" borderId="0" xfId="0" applyFont="1" applyAlignment="1">
      <alignment horizontal="center"/>
    </xf>
    <xf numFmtId="0" fontId="1" fillId="14" borderId="5" xfId="0" applyFont="1" applyFill="1" applyBorder="1" applyAlignment="1">
      <alignment horizontal="center" vertical="center"/>
    </xf>
    <xf numFmtId="0" fontId="24" fillId="14" borderId="5" xfId="0" applyFont="1" applyFill="1" applyBorder="1" applyAlignment="1">
      <alignment vertical="center" wrapText="1"/>
    </xf>
    <xf numFmtId="0" fontId="24" fillId="0" borderId="0" xfId="0" applyFont="1" applyAlignment="1">
      <alignment horizontal="center"/>
    </xf>
    <xf numFmtId="1" fontId="24" fillId="0" borderId="5" xfId="0" applyNumberFormat="1" applyFont="1" applyBorder="1" applyAlignment="1">
      <alignment horizontal="center" vertical="center" wrapText="1"/>
    </xf>
    <xf numFmtId="0" fontId="24" fillId="28" borderId="5" xfId="0" applyFont="1" applyFill="1" applyBorder="1" applyAlignment="1">
      <alignment vertical="center"/>
    </xf>
    <xf numFmtId="1" fontId="21" fillId="0" borderId="1" xfId="0" applyNumberFormat="1" applyFont="1" applyFill="1" applyBorder="1" applyAlignment="1">
      <alignment horizontal="center" vertical="center" wrapText="1"/>
    </xf>
    <xf numFmtId="0" fontId="21" fillId="0" borderId="5" xfId="0" applyFont="1" applyBorder="1" applyAlignment="1">
      <alignment horizontal="center" vertical="center"/>
    </xf>
    <xf numFmtId="0" fontId="17" fillId="0" borderId="0" xfId="0" applyFont="1" applyAlignment="1">
      <alignment horizontal="center" vertical="center"/>
    </xf>
    <xf numFmtId="0" fontId="21" fillId="0" borderId="0" xfId="0" applyFont="1" applyAlignment="1">
      <alignment horizontal="center" vertical="center"/>
    </xf>
    <xf numFmtId="0" fontId="21" fillId="0" borderId="5" xfId="0" applyFont="1" applyBorder="1" applyAlignment="1">
      <alignment horizontal="center" vertical="center" wrapText="1"/>
    </xf>
    <xf numFmtId="0" fontId="24" fillId="0" borderId="11" xfId="0" applyFont="1" applyFill="1" applyBorder="1" applyAlignment="1">
      <alignment horizontal="justify" vertical="center" wrapText="1"/>
    </xf>
    <xf numFmtId="0" fontId="21" fillId="0" borderId="5" xfId="0" applyFont="1" applyFill="1" applyBorder="1" applyAlignment="1">
      <alignment horizontal="center" vertical="center" wrapText="1"/>
    </xf>
    <xf numFmtId="0" fontId="30" fillId="0" borderId="5" xfId="0" applyFont="1" applyBorder="1" applyAlignment="1">
      <alignment horizontal="center" vertical="center" wrapText="1"/>
    </xf>
    <xf numFmtId="1" fontId="21" fillId="29" borderId="5" xfId="0" applyNumberFormat="1" applyFont="1" applyFill="1" applyBorder="1" applyAlignment="1">
      <alignment vertical="center" wrapText="1"/>
    </xf>
    <xf numFmtId="1" fontId="17" fillId="29" borderId="5" xfId="0" applyNumberFormat="1" applyFont="1" applyFill="1" applyBorder="1" applyAlignment="1">
      <alignment horizontal="center" vertical="center" wrapText="1"/>
    </xf>
    <xf numFmtId="1" fontId="32" fillId="30" borderId="5" xfId="0" applyNumberFormat="1" applyFont="1" applyFill="1" applyBorder="1" applyAlignment="1">
      <alignment vertical="center" wrapText="1"/>
    </xf>
    <xf numFmtId="1" fontId="17" fillId="31" borderId="5" xfId="0" applyNumberFormat="1" applyFont="1" applyFill="1" applyBorder="1" applyAlignment="1">
      <alignment horizontal="center" vertical="center" wrapText="1"/>
    </xf>
    <xf numFmtId="1" fontId="32" fillId="31" borderId="5" xfId="0" applyNumberFormat="1" applyFont="1" applyFill="1" applyBorder="1" applyAlignment="1">
      <alignment vertical="center" wrapText="1"/>
    </xf>
    <xf numFmtId="1" fontId="34" fillId="5" borderId="5" xfId="0" applyNumberFormat="1" applyFont="1" applyFill="1" applyBorder="1" applyAlignment="1">
      <alignment horizontal="center" vertical="center" wrapText="1"/>
    </xf>
    <xf numFmtId="1" fontId="35" fillId="5" borderId="5" xfId="0" applyNumberFormat="1" applyFont="1" applyFill="1" applyBorder="1" applyAlignment="1">
      <alignment vertical="center" wrapText="1"/>
    </xf>
    <xf numFmtId="1" fontId="26" fillId="32" borderId="5" xfId="0" applyNumberFormat="1" applyFont="1" applyFill="1" applyBorder="1" applyAlignment="1">
      <alignment horizontal="center" vertical="center" wrapText="1"/>
    </xf>
    <xf numFmtId="1" fontId="17" fillId="33" borderId="5" xfId="0" applyNumberFormat="1" applyFont="1" applyFill="1" applyBorder="1" applyAlignment="1">
      <alignment horizontal="center" vertical="center" wrapText="1"/>
    </xf>
    <xf numFmtId="1" fontId="21" fillId="33" borderId="5" xfId="0" applyNumberFormat="1" applyFont="1" applyFill="1" applyBorder="1" applyAlignment="1">
      <alignment vertical="center" wrapText="1"/>
    </xf>
    <xf numFmtId="1" fontId="17" fillId="34" borderId="5" xfId="0" applyNumberFormat="1" applyFont="1" applyFill="1" applyBorder="1" applyAlignment="1">
      <alignment horizontal="center" vertical="center" wrapText="1"/>
    </xf>
    <xf numFmtId="1" fontId="21" fillId="34" borderId="5" xfId="0" applyNumberFormat="1" applyFont="1" applyFill="1" applyBorder="1" applyAlignment="1">
      <alignment vertical="center" wrapText="1"/>
    </xf>
    <xf numFmtId="0" fontId="17" fillId="29" borderId="5" xfId="0" applyFont="1" applyFill="1" applyBorder="1" applyAlignment="1">
      <alignment horizontal="center" vertical="center" wrapText="1"/>
    </xf>
    <xf numFmtId="0" fontId="17" fillId="29" borderId="5" xfId="0" applyFont="1" applyFill="1" applyBorder="1" applyAlignment="1">
      <alignment vertical="center" wrapText="1"/>
    </xf>
    <xf numFmtId="0" fontId="17" fillId="20" borderId="5" xfId="0" applyFont="1" applyFill="1" applyBorder="1" applyAlignment="1">
      <alignment horizontal="center" vertical="center" wrapText="1"/>
    </xf>
    <xf numFmtId="0" fontId="28" fillId="20" borderId="5" xfId="0" applyFont="1" applyFill="1" applyBorder="1" applyAlignment="1">
      <alignment horizontal="center" vertical="center" wrapText="1"/>
    </xf>
    <xf numFmtId="0" fontId="28" fillId="29" borderId="5" xfId="0" applyFont="1" applyFill="1" applyBorder="1" applyAlignment="1">
      <alignment horizontal="center" vertical="center" wrapText="1"/>
    </xf>
    <xf numFmtId="0" fontId="17" fillId="20" borderId="5" xfId="0" applyFont="1" applyFill="1" applyBorder="1" applyAlignment="1">
      <alignment vertical="center" wrapText="1"/>
    </xf>
    <xf numFmtId="0" fontId="17" fillId="24" borderId="5" xfId="0" applyFont="1" applyFill="1" applyBorder="1" applyAlignment="1">
      <alignment horizontal="center" vertical="center" wrapText="1"/>
    </xf>
    <xf numFmtId="0" fontId="17" fillId="24" borderId="5" xfId="0" applyFont="1" applyFill="1" applyBorder="1" applyAlignment="1">
      <alignment horizontal="left" vertical="center" wrapText="1"/>
    </xf>
    <xf numFmtId="1" fontId="17" fillId="20" borderId="5" xfId="0" applyNumberFormat="1" applyFont="1" applyFill="1" applyBorder="1" applyAlignment="1">
      <alignment horizontal="center" vertical="center" wrapText="1"/>
    </xf>
    <xf numFmtId="1" fontId="21" fillId="20" borderId="5" xfId="0" applyNumberFormat="1" applyFont="1" applyFill="1" applyBorder="1" applyAlignment="1">
      <alignment horizontal="center" vertical="center" wrapText="1"/>
    </xf>
    <xf numFmtId="1" fontId="21" fillId="20" borderId="5" xfId="0" applyNumberFormat="1" applyFont="1" applyFill="1" applyBorder="1" applyAlignment="1">
      <alignment vertical="center" wrapText="1"/>
    </xf>
    <xf numFmtId="0" fontId="17" fillId="20" borderId="0" xfId="0" applyFont="1" applyFill="1" applyAlignment="1">
      <alignment horizontal="center" vertical="center" wrapText="1"/>
    </xf>
    <xf numFmtId="0" fontId="7" fillId="10" borderId="6" xfId="0" applyFont="1" applyFill="1" applyBorder="1" applyAlignment="1">
      <alignment horizontal="center" vertical="center" wrapText="1"/>
    </xf>
    <xf numFmtId="0" fontId="9" fillId="10" borderId="7" xfId="0" applyFont="1" applyFill="1" applyBorder="1" applyAlignment="1">
      <alignment horizontal="center" vertical="center" wrapText="1"/>
    </xf>
    <xf numFmtId="0" fontId="9" fillId="10" borderId="8" xfId="0" applyFont="1" applyFill="1" applyBorder="1" applyAlignment="1">
      <alignment horizontal="center" vertical="center" wrapText="1"/>
    </xf>
    <xf numFmtId="0" fontId="0" fillId="15" borderId="7" xfId="0" applyFill="1" applyBorder="1" applyAlignment="1">
      <alignment horizontal="center"/>
    </xf>
    <xf numFmtId="0" fontId="7" fillId="7" borderId="5" xfId="0" applyFont="1" applyFill="1" applyBorder="1" applyAlignment="1">
      <alignment horizontal="left" vertical="center" wrapText="1"/>
    </xf>
    <xf numFmtId="0" fontId="13" fillId="10" borderId="9" xfId="0" applyFont="1" applyFill="1" applyBorder="1" applyAlignment="1">
      <alignment horizontal="center" vertical="center" wrapText="1"/>
    </xf>
    <xf numFmtId="0" fontId="13" fillId="10" borderId="11"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9" fillId="11" borderId="7" xfId="0" applyFont="1" applyFill="1" applyBorder="1" applyAlignment="1">
      <alignment horizontal="center" vertical="center" wrapText="1"/>
    </xf>
    <xf numFmtId="0" fontId="9" fillId="11" borderId="8" xfId="0" applyFont="1" applyFill="1" applyBorder="1" applyAlignment="1">
      <alignment horizontal="center" vertical="center" wrapText="1"/>
    </xf>
    <xf numFmtId="0" fontId="7"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13" fillId="7" borderId="5" xfId="0" applyFont="1" applyFill="1" applyBorder="1" applyAlignment="1">
      <alignment horizontal="center" vertical="center"/>
    </xf>
    <xf numFmtId="0" fontId="6" fillId="8" borderId="5" xfId="0" applyFont="1" applyFill="1" applyBorder="1" applyAlignment="1">
      <alignment horizontal="center" vertical="center"/>
    </xf>
    <xf numFmtId="0" fontId="0" fillId="8" borderId="5" xfId="0" applyFill="1" applyBorder="1" applyAlignment="1">
      <alignment horizontal="center" vertical="center"/>
    </xf>
    <xf numFmtId="0" fontId="10" fillId="0" borderId="5" xfId="0" applyFont="1" applyBorder="1" applyAlignment="1">
      <alignment horizontal="center" vertical="center" wrapText="1"/>
    </xf>
    <xf numFmtId="0" fontId="11" fillId="0" borderId="5" xfId="0" applyFont="1" applyBorder="1"/>
    <xf numFmtId="0" fontId="12" fillId="16" borderId="5" xfId="0" applyFont="1" applyFill="1" applyBorder="1" applyAlignment="1">
      <alignment horizontal="center" vertical="center" wrapText="1"/>
    </xf>
    <xf numFmtId="0" fontId="7" fillId="7" borderId="5" xfId="0" applyFont="1" applyFill="1" applyBorder="1" applyAlignment="1">
      <alignment horizontal="justify" vertical="center" wrapText="1"/>
    </xf>
    <xf numFmtId="0" fontId="24" fillId="0" borderId="5" xfId="0" applyFont="1" applyFill="1" applyBorder="1" applyAlignment="1">
      <alignment horizontal="center" vertical="center" wrapText="1"/>
    </xf>
    <xf numFmtId="0" fontId="0" fillId="0" borderId="15" xfId="0" applyBorder="1" applyAlignment="1">
      <alignment horizontal="center"/>
    </xf>
    <xf numFmtId="0" fontId="0" fillId="0" borderId="18" xfId="0" applyBorder="1" applyAlignment="1">
      <alignment horizontal="center"/>
    </xf>
    <xf numFmtId="0" fontId="0" fillId="0" borderId="13" xfId="0" applyBorder="1" applyAlignment="1">
      <alignment horizontal="center"/>
    </xf>
    <xf numFmtId="0" fontId="0" fillId="0" borderId="12" xfId="0" applyBorder="1" applyAlignment="1">
      <alignment horizontal="center"/>
    </xf>
    <xf numFmtId="0" fontId="0" fillId="0" borderId="3" xfId="0" applyBorder="1" applyAlignment="1">
      <alignment horizontal="center"/>
    </xf>
    <xf numFmtId="0" fontId="0" fillId="0" borderId="14" xfId="0" applyBorder="1" applyAlignment="1">
      <alignment horizontal="center"/>
    </xf>
    <xf numFmtId="0" fontId="0" fillId="0" borderId="16" xfId="0" applyBorder="1" applyAlignment="1">
      <alignment horizontal="center"/>
    </xf>
    <xf numFmtId="0" fontId="0" fillId="0" borderId="19" xfId="0" applyBorder="1" applyAlignment="1">
      <alignment horizontal="center"/>
    </xf>
    <xf numFmtId="0" fontId="0" fillId="0" borderId="17" xfId="0" applyBorder="1" applyAlignment="1">
      <alignment horizontal="center"/>
    </xf>
    <xf numFmtId="0" fontId="24" fillId="14" borderId="9" xfId="0" applyFont="1" applyFill="1" applyBorder="1" applyAlignment="1">
      <alignment horizontal="center" vertical="center" wrapText="1"/>
    </xf>
    <xf numFmtId="0" fontId="24" fillId="14" borderId="11" xfId="0" applyFont="1" applyFill="1" applyBorder="1" applyAlignment="1">
      <alignment horizontal="center" vertical="center" wrapText="1"/>
    </xf>
    <xf numFmtId="0" fontId="24" fillId="14" borderId="10"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14" borderId="5" xfId="0" applyFont="1" applyFill="1" applyBorder="1" applyAlignment="1">
      <alignment horizontal="center" vertical="center" wrapText="1"/>
    </xf>
    <xf numFmtId="0" fontId="24" fillId="0" borderId="5" xfId="0" applyFont="1" applyBorder="1" applyAlignment="1">
      <alignment horizontal="center" vertical="center" wrapText="1"/>
    </xf>
    <xf numFmtId="0" fontId="5" fillId="14" borderId="5" xfId="0" applyFont="1" applyFill="1" applyBorder="1" applyAlignment="1">
      <alignment horizontal="center" vertical="center" wrapText="1"/>
    </xf>
    <xf numFmtId="0" fontId="5" fillId="14" borderId="5" xfId="0" applyFont="1" applyFill="1" applyBorder="1" applyAlignment="1">
      <alignment horizontal="center" vertical="center"/>
    </xf>
    <xf numFmtId="0" fontId="23" fillId="26" borderId="5" xfId="0" applyFont="1" applyFill="1" applyBorder="1" applyAlignment="1">
      <alignment horizontal="center" vertical="center"/>
    </xf>
    <xf numFmtId="0" fontId="24" fillId="27" borderId="5" xfId="0" applyFont="1" applyFill="1" applyBorder="1" applyAlignment="1">
      <alignment horizontal="center" vertical="center" wrapText="1"/>
    </xf>
    <xf numFmtId="0" fontId="5" fillId="27" borderId="5" xfId="0" applyFont="1" applyFill="1" applyBorder="1" applyAlignment="1">
      <alignment horizontal="center" vertical="center"/>
    </xf>
    <xf numFmtId="0" fontId="5" fillId="17" borderId="5" xfId="0" applyFont="1" applyFill="1" applyBorder="1" applyAlignment="1">
      <alignment horizontal="center" vertical="center" wrapText="1"/>
    </xf>
    <xf numFmtId="0" fontId="24" fillId="28" borderId="5" xfId="0" applyFont="1" applyFill="1" applyBorder="1" applyAlignment="1">
      <alignment horizontal="center" vertical="center" wrapText="1"/>
    </xf>
    <xf numFmtId="0" fontId="2" fillId="14" borderId="5" xfId="0" applyFont="1" applyFill="1" applyBorder="1" applyAlignment="1">
      <alignment horizontal="center" vertical="center"/>
    </xf>
    <xf numFmtId="0" fontId="0" fillId="14" borderId="5" xfId="0" applyFill="1" applyBorder="1" applyAlignment="1">
      <alignment horizontal="center" vertical="center"/>
    </xf>
    <xf numFmtId="0" fontId="4" fillId="28" borderId="5" xfId="0" applyFont="1" applyFill="1" applyBorder="1" applyAlignment="1">
      <alignment horizontal="center" vertical="center" wrapText="1"/>
    </xf>
    <xf numFmtId="0" fontId="5" fillId="28" borderId="5" xfId="0" applyFont="1" applyFill="1" applyBorder="1" applyAlignment="1">
      <alignment horizontal="center" vertical="center" wrapText="1"/>
    </xf>
    <xf numFmtId="0" fontId="24" fillId="9" borderId="5" xfId="0" applyFont="1" applyFill="1" applyBorder="1" applyAlignment="1">
      <alignment horizontal="center" vertical="center" wrapText="1"/>
    </xf>
    <xf numFmtId="0" fontId="24" fillId="0" borderId="5" xfId="0" applyFont="1" applyBorder="1" applyAlignment="1">
      <alignment horizontal="left" vertical="center" wrapText="1"/>
    </xf>
    <xf numFmtId="0" fontId="24" fillId="20" borderId="5" xfId="0" applyFont="1" applyFill="1" applyBorder="1" applyAlignment="1">
      <alignment horizontal="center" vertical="center" wrapText="1"/>
    </xf>
    <xf numFmtId="0" fontId="0" fillId="0" borderId="5" xfId="0" applyBorder="1" applyAlignment="1">
      <alignment horizontal="center"/>
    </xf>
    <xf numFmtId="9" fontId="21" fillId="0" borderId="9" xfId="0" applyNumberFormat="1" applyFont="1" applyBorder="1" applyAlignment="1">
      <alignment horizontal="center" vertical="center" wrapText="1"/>
    </xf>
    <xf numFmtId="9" fontId="21" fillId="0" borderId="11" xfId="0" applyNumberFormat="1" applyFont="1" applyBorder="1" applyAlignment="1">
      <alignment horizontal="center" vertical="center" wrapText="1"/>
    </xf>
    <xf numFmtId="9" fontId="21" fillId="0" borderId="10" xfId="0" applyNumberFormat="1" applyFont="1" applyBorder="1" applyAlignment="1">
      <alignment horizontal="center" vertical="center" wrapText="1"/>
    </xf>
    <xf numFmtId="9" fontId="21" fillId="0" borderId="5" xfId="0" applyNumberFormat="1" applyFont="1" applyBorder="1" applyAlignment="1">
      <alignment horizontal="center" vertical="center" wrapText="1"/>
    </xf>
    <xf numFmtId="1" fontId="26" fillId="5" borderId="9" xfId="0" applyNumberFormat="1" applyFont="1" applyFill="1" applyBorder="1" applyAlignment="1">
      <alignment horizontal="center" vertical="center" wrapText="1"/>
    </xf>
    <xf numFmtId="1" fontId="26" fillId="5" borderId="11" xfId="0" applyNumberFormat="1" applyFont="1" applyFill="1" applyBorder="1" applyAlignment="1">
      <alignment horizontal="center" vertical="center" wrapText="1"/>
    </xf>
    <xf numFmtId="1" fontId="26" fillId="5" borderId="10" xfId="0" applyNumberFormat="1" applyFont="1" applyFill="1" applyBorder="1" applyAlignment="1">
      <alignment horizontal="center" vertical="center" wrapText="1"/>
    </xf>
    <xf numFmtId="0" fontId="14" fillId="19" borderId="5" xfId="0" applyFont="1" applyFill="1" applyBorder="1" applyAlignment="1">
      <alignment horizontal="center" vertical="center" wrapText="1"/>
    </xf>
    <xf numFmtId="0" fontId="14" fillId="23" borderId="5" xfId="0" applyFont="1" applyFill="1" applyBorder="1" applyAlignment="1">
      <alignment horizontal="center" vertical="center" wrapText="1"/>
    </xf>
    <xf numFmtId="0" fontId="14" fillId="18" borderId="5" xfId="0" applyFont="1" applyFill="1" applyBorder="1" applyAlignment="1">
      <alignment horizontal="center" vertical="center" wrapText="1"/>
    </xf>
    <xf numFmtId="0" fontId="26" fillId="0" borderId="5" xfId="0" applyFont="1" applyBorder="1" applyAlignment="1">
      <alignment horizontal="center" vertical="center"/>
    </xf>
    <xf numFmtId="0" fontId="27" fillId="0" borderId="5" xfId="0" applyFont="1" applyBorder="1" applyAlignment="1">
      <alignment horizontal="center"/>
    </xf>
    <xf numFmtId="164" fontId="14" fillId="19" borderId="5" xfId="0" applyNumberFormat="1" applyFont="1" applyFill="1" applyBorder="1" applyAlignment="1">
      <alignment horizontal="center" vertical="center" wrapText="1"/>
    </xf>
    <xf numFmtId="0" fontId="16" fillId="20" borderId="5" xfId="0" applyFont="1" applyFill="1" applyBorder="1"/>
    <xf numFmtId="0" fontId="18" fillId="9" borderId="5" xfId="0" applyFont="1" applyFill="1" applyBorder="1" applyAlignment="1">
      <alignment horizontal="center" vertical="center" wrapText="1"/>
    </xf>
    <xf numFmtId="0" fontId="14" fillId="25" borderId="5" xfId="0" applyFont="1" applyFill="1" applyBorder="1" applyAlignment="1">
      <alignment horizontal="center" vertical="center" wrapText="1"/>
    </xf>
    <xf numFmtId="0" fontId="19" fillId="14" borderId="5" xfId="0" applyFont="1" applyFill="1" applyBorder="1" applyAlignment="1">
      <alignment horizontal="center" vertical="center"/>
    </xf>
    <xf numFmtId="0" fontId="20" fillId="6" borderId="5" xfId="0" applyFont="1" applyFill="1" applyBorder="1" applyAlignment="1">
      <alignment horizontal="center" vertical="center" wrapText="1"/>
    </xf>
    <xf numFmtId="164" fontId="14" fillId="2" borderId="5" xfId="0" applyNumberFormat="1" applyFont="1" applyFill="1" applyBorder="1" applyAlignment="1">
      <alignment horizontal="center" vertical="center" wrapText="1"/>
    </xf>
    <xf numFmtId="164" fontId="14" fillId="18" borderId="5" xfId="0" applyNumberFormat="1" applyFont="1" applyFill="1" applyBorder="1" applyAlignment="1">
      <alignment horizontal="center" vertical="center" wrapText="1"/>
    </xf>
    <xf numFmtId="164" fontId="14" fillId="21" borderId="5" xfId="0" applyNumberFormat="1" applyFont="1" applyFill="1" applyBorder="1" applyAlignment="1">
      <alignment horizontal="center" vertical="center" wrapText="1"/>
    </xf>
    <xf numFmtId="0" fontId="16" fillId="22" borderId="5" xfId="0" applyFont="1" applyFill="1" applyBorder="1"/>
    <xf numFmtId="164" fontId="14" fillId="23" borderId="5" xfId="0" applyNumberFormat="1" applyFont="1" applyFill="1" applyBorder="1" applyAlignment="1">
      <alignment horizontal="center" vertical="center" wrapText="1"/>
    </xf>
    <xf numFmtId="0" fontId="16" fillId="24" borderId="5" xfId="0" applyFont="1" applyFill="1" applyBorder="1"/>
    <xf numFmtId="0" fontId="16" fillId="0" borderId="5" xfId="0" applyFont="1" applyBorder="1"/>
    <xf numFmtId="9" fontId="21" fillId="0" borderId="20" xfId="0" applyNumberFormat="1" applyFont="1" applyBorder="1" applyAlignment="1">
      <alignment horizontal="center" vertical="center" wrapText="1"/>
    </xf>
    <xf numFmtId="9" fontId="21" fillId="0" borderId="21" xfId="0" applyNumberFormat="1" applyFont="1" applyBorder="1" applyAlignment="1">
      <alignment horizontal="center" vertical="center" wrapText="1"/>
    </xf>
    <xf numFmtId="0" fontId="26" fillId="5" borderId="9"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0" xfId="0" applyFont="1" applyFill="1" applyBorder="1" applyAlignment="1">
      <alignment horizontal="center" vertical="center" wrapText="1"/>
    </xf>
    <xf numFmtId="0" fontId="26" fillId="5" borderId="5" xfId="0" applyFont="1" applyFill="1" applyBorder="1" applyAlignment="1">
      <alignment horizontal="center" vertical="center"/>
    </xf>
    <xf numFmtId="0" fontId="27" fillId="0" borderId="5" xfId="0" applyFont="1" applyBorder="1"/>
    <xf numFmtId="1" fontId="26" fillId="32" borderId="5" xfId="0" applyNumberFormat="1" applyFont="1" applyFill="1" applyBorder="1" applyAlignment="1">
      <alignment horizontal="center" vertical="center" wrapText="1"/>
    </xf>
    <xf numFmtId="0" fontId="26" fillId="0" borderId="5" xfId="0" applyFont="1" applyBorder="1" applyAlignment="1">
      <alignment horizontal="center" vertical="center" wrapText="1"/>
    </xf>
    <xf numFmtId="0" fontId="26" fillId="0" borderId="9" xfId="0" applyFont="1" applyBorder="1" applyAlignment="1">
      <alignment horizontal="center" vertical="center"/>
    </xf>
    <xf numFmtId="0" fontId="26" fillId="0" borderId="10" xfId="0" applyFont="1" applyBorder="1" applyAlignment="1">
      <alignment horizontal="center" vertical="center"/>
    </xf>
    <xf numFmtId="0" fontId="33" fillId="5" borderId="9" xfId="0" applyFont="1" applyFill="1" applyBorder="1" applyAlignment="1">
      <alignment horizontal="center" vertical="center" textRotation="90" wrapText="1"/>
    </xf>
    <xf numFmtId="0" fontId="33" fillId="5" borderId="11" xfId="0" applyFont="1" applyFill="1" applyBorder="1" applyAlignment="1">
      <alignment horizontal="center" vertical="center" textRotation="90" wrapText="1"/>
    </xf>
    <xf numFmtId="0" fontId="33" fillId="5" borderId="10" xfId="0" applyFont="1" applyFill="1" applyBorder="1" applyAlignment="1">
      <alignment horizontal="center" vertical="center" textRotation="90" wrapText="1"/>
    </xf>
    <xf numFmtId="0" fontId="31" fillId="4" borderId="15" xfId="0" applyFont="1" applyFill="1" applyBorder="1" applyAlignment="1">
      <alignment horizontal="center" vertical="center" wrapText="1"/>
    </xf>
    <xf numFmtId="0" fontId="31" fillId="4" borderId="18" xfId="0" applyFont="1" applyFill="1" applyBorder="1" applyAlignment="1">
      <alignment horizontal="center" vertical="center" wrapText="1"/>
    </xf>
    <xf numFmtId="0" fontId="31" fillId="4" borderId="13" xfId="0" applyFont="1" applyFill="1" applyBorder="1" applyAlignment="1">
      <alignment horizontal="center" vertical="center" wrapText="1"/>
    </xf>
    <xf numFmtId="0" fontId="31" fillId="4" borderId="16" xfId="0" applyFont="1" applyFill="1" applyBorder="1" applyAlignment="1">
      <alignment horizontal="center" vertical="center" wrapText="1"/>
    </xf>
    <xf numFmtId="0" fontId="31" fillId="4" borderId="19" xfId="0" applyFont="1" applyFill="1" applyBorder="1" applyAlignment="1">
      <alignment horizontal="center" vertical="center" wrapText="1"/>
    </xf>
    <xf numFmtId="0" fontId="31" fillId="4" borderId="17" xfId="0" applyFont="1" applyFill="1" applyBorder="1" applyAlignment="1">
      <alignment horizontal="center" vertical="center" wrapText="1"/>
    </xf>
    <xf numFmtId="0" fontId="15" fillId="12" borderId="5"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14" fillId="21" borderId="5" xfId="0" applyFont="1" applyFill="1" applyBorder="1" applyAlignment="1">
      <alignment horizontal="center" vertical="center" wrapText="1"/>
    </xf>
    <xf numFmtId="164" fontId="26" fillId="2" borderId="5" xfId="0" applyNumberFormat="1" applyFont="1" applyFill="1" applyBorder="1" applyAlignment="1">
      <alignment horizontal="center" vertical="center" wrapText="1"/>
    </xf>
    <xf numFmtId="0" fontId="29" fillId="0" borderId="5" xfId="0" applyFont="1" applyBorder="1" applyAlignment="1">
      <alignment horizontal="center"/>
    </xf>
    <xf numFmtId="0" fontId="27" fillId="0" borderId="5" xfId="0" applyFont="1" applyBorder="1" applyAlignment="1">
      <alignment horizontal="center" vertical="center" wrapText="1"/>
    </xf>
  </cellXfs>
  <cellStyles count="1">
    <cellStyle name="Normal" xfId="0" builtinId="0"/>
  </cellStyles>
  <dxfs count="114">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FF00"/>
          <bgColor rgb="FFFFFF00"/>
        </patternFill>
      </fill>
    </dxf>
    <dxf>
      <fill>
        <patternFill patternType="solid">
          <fgColor rgb="FFFFC000"/>
          <bgColor rgb="FFFFC0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C000"/>
          <bgColor rgb="FFFFC000"/>
        </patternFill>
      </fill>
    </dxf>
    <dxf>
      <fill>
        <patternFill patternType="solid">
          <fgColor rgb="FFFF0000"/>
          <bgColor rgb="FFFF0000"/>
        </patternFill>
      </fill>
    </dxf>
    <dxf>
      <fill>
        <patternFill patternType="solid">
          <fgColor rgb="FFFFFF00"/>
          <bgColor rgb="FFFFFF00"/>
        </patternFill>
      </fill>
    </dxf>
    <dxf>
      <fill>
        <patternFill patternType="solid">
          <fgColor theme="9"/>
          <bgColor theme="9"/>
        </patternFill>
      </fill>
    </dxf>
  </dxfs>
  <tableStyles count="0" defaultTableStyle="TableStyleMedium2" defaultPivotStyle="PivotStyleLight16"/>
  <colors>
    <mruColors>
      <color rgb="FF66FF99"/>
      <color rgb="FF66FFCC"/>
      <color rgb="FF00FF00"/>
      <color rgb="FF6600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fif"/></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0</xdr:row>
      <xdr:rowOff>38100</xdr:rowOff>
    </xdr:from>
    <xdr:to>
      <xdr:col>0</xdr:col>
      <xdr:colOff>1371600</xdr:colOff>
      <xdr:row>0</xdr:row>
      <xdr:rowOff>1273898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4800" y="38100"/>
          <a:ext cx="1066800" cy="1235798"/>
        </a:xfrm>
        <a:prstGeom prst="rect">
          <a:avLst/>
        </a:prstGeom>
      </xdr:spPr>
    </xdr:pic>
    <xdr:clientData/>
  </xdr:twoCellAnchor>
  <xdr:twoCellAnchor editAs="oneCell">
    <xdr:from>
      <xdr:col>10</xdr:col>
      <xdr:colOff>438150</xdr:colOff>
      <xdr:row>0</xdr:row>
      <xdr:rowOff>28575</xdr:rowOff>
    </xdr:from>
    <xdr:to>
      <xdr:col>10</xdr:col>
      <xdr:colOff>1428750</xdr:colOff>
      <xdr:row>0</xdr:row>
      <xdr:rowOff>1299345</xdr:rowOff>
    </xdr:to>
    <xdr:pic>
      <xdr:nvPicPr>
        <xdr:cNvPr id="6" name="Imagen 5">
          <a:extLst>
            <a:ext uri="{FF2B5EF4-FFF2-40B4-BE49-F238E27FC236}">
              <a16:creationId xmlns:a16="http://schemas.microsoft.com/office/drawing/2014/main" id="{90EA8767-1858-C93F-AA04-9FFF3C4B56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839325" y="28575"/>
          <a:ext cx="990600" cy="1270770"/>
        </a:xfrm>
        <a:prstGeom prst="rect">
          <a:avLst/>
        </a:prstGeom>
      </xdr:spPr>
    </xdr:pic>
    <xdr:clientData/>
  </xdr:twoCellAnchor>
  <xdr:twoCellAnchor editAs="oneCell">
    <xdr:from>
      <xdr:col>2</xdr:col>
      <xdr:colOff>771525</xdr:colOff>
      <xdr:row>3</xdr:row>
      <xdr:rowOff>38101</xdr:rowOff>
    </xdr:from>
    <xdr:to>
      <xdr:col>7</xdr:col>
      <xdr:colOff>367800</xdr:colOff>
      <xdr:row>3</xdr:row>
      <xdr:rowOff>2743201</xdr:rowOff>
    </xdr:to>
    <xdr:pic>
      <xdr:nvPicPr>
        <xdr:cNvPr id="8" name="Imagen 7">
          <a:extLst>
            <a:ext uri="{FF2B5EF4-FFF2-40B4-BE49-F238E27FC236}">
              <a16:creationId xmlns:a16="http://schemas.microsoft.com/office/drawing/2014/main" id="{AFEB58F0-EFCB-69ED-F5CC-0D317CE2295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48125" y="3057526"/>
          <a:ext cx="3501525" cy="2705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1574800</xdr:colOff>
      <xdr:row>0</xdr:row>
      <xdr:rowOff>355600</xdr:rowOff>
    </xdr:from>
    <xdr:to>
      <xdr:col>1</xdr:col>
      <xdr:colOff>1976120</xdr:colOff>
      <xdr:row>0</xdr:row>
      <xdr:rowOff>3164418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9524" b="6803"/>
        <a:stretch/>
      </xdr:blipFill>
      <xdr:spPr>
        <a:xfrm>
          <a:off x="1574800" y="355600"/>
          <a:ext cx="3378200" cy="2808818"/>
        </a:xfrm>
        <a:prstGeom prst="rect">
          <a:avLst/>
        </a:prstGeom>
      </xdr:spPr>
    </xdr:pic>
    <xdr:clientData/>
  </xdr:twoCellAnchor>
  <xdr:twoCellAnchor editAs="oneCell">
    <xdr:from>
      <xdr:col>29</xdr:col>
      <xdr:colOff>2071687</xdr:colOff>
      <xdr:row>0</xdr:row>
      <xdr:rowOff>0</xdr:rowOff>
    </xdr:from>
    <xdr:to>
      <xdr:col>30</xdr:col>
      <xdr:colOff>3071202</xdr:colOff>
      <xdr:row>1</xdr:row>
      <xdr:rowOff>0</xdr:rowOff>
    </xdr:to>
    <xdr:pic>
      <xdr:nvPicPr>
        <xdr:cNvPr id="5" name="Imagen 4">
          <a:extLst>
            <a:ext uri="{FF2B5EF4-FFF2-40B4-BE49-F238E27FC236}">
              <a16:creationId xmlns:a16="http://schemas.microsoft.com/office/drawing/2014/main" id="{21801886-80AB-0001-324D-6B3FC4843C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4390250" y="0"/>
          <a:ext cx="3309327" cy="33337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L934"/>
  <sheetViews>
    <sheetView topLeftCell="B15" zoomScale="130" zoomScaleNormal="130" workbookViewId="0">
      <selection activeCell="B12" sqref="B12:K12"/>
    </sheetView>
  </sheetViews>
  <sheetFormatPr baseColWidth="10" defaultColWidth="12.625" defaultRowHeight="15" customHeight="1" x14ac:dyDescent="0.25"/>
  <cols>
    <col min="1" max="1" width="22" customWidth="1"/>
    <col min="2" max="2" width="21" style="25" customWidth="1"/>
    <col min="3" max="3" width="13.75" customWidth="1"/>
    <col min="4" max="8" width="9.375" customWidth="1"/>
    <col min="9" max="9" width="8.25" customWidth="1"/>
    <col min="10" max="10" width="11.5" customWidth="1"/>
    <col min="11" max="11" width="25.25" customWidth="1"/>
    <col min="12" max="12" width="9.375" customWidth="1"/>
  </cols>
  <sheetData>
    <row r="1" spans="1:12" ht="103.9" customHeight="1" x14ac:dyDescent="0.4">
      <c r="A1" s="3"/>
      <c r="B1" s="94" t="s">
        <v>263</v>
      </c>
      <c r="C1" s="95"/>
      <c r="D1" s="95"/>
      <c r="E1" s="95"/>
      <c r="F1" s="95"/>
      <c r="G1" s="95"/>
      <c r="H1" s="95"/>
      <c r="I1" s="95"/>
      <c r="J1" s="95"/>
      <c r="K1" s="2"/>
    </row>
    <row r="2" spans="1:12" ht="33.75" x14ac:dyDescent="0.2">
      <c r="A2" s="96" t="s">
        <v>262</v>
      </c>
      <c r="B2" s="96"/>
      <c r="C2" s="96"/>
      <c r="D2" s="96"/>
      <c r="E2" s="96"/>
      <c r="F2" s="96"/>
      <c r="G2" s="96"/>
      <c r="H2" s="96"/>
      <c r="I2" s="96"/>
      <c r="J2" s="96"/>
      <c r="K2" s="96"/>
    </row>
    <row r="3" spans="1:12" ht="100.5" customHeight="1" x14ac:dyDescent="0.2">
      <c r="A3" s="91" t="s">
        <v>7</v>
      </c>
      <c r="B3" s="97" t="s">
        <v>166</v>
      </c>
      <c r="C3" s="97"/>
      <c r="D3" s="97"/>
      <c r="E3" s="97"/>
      <c r="F3" s="97"/>
      <c r="G3" s="97"/>
      <c r="H3" s="97"/>
      <c r="I3" s="97"/>
      <c r="J3" s="97"/>
      <c r="K3" s="97"/>
      <c r="L3" s="1"/>
    </row>
    <row r="4" spans="1:12" ht="221.25" customHeight="1" x14ac:dyDescent="0.2">
      <c r="A4" s="91"/>
      <c r="B4" s="92"/>
      <c r="C4" s="93"/>
      <c r="D4" s="93"/>
      <c r="E4" s="93"/>
      <c r="F4" s="93"/>
      <c r="G4" s="93"/>
      <c r="H4" s="93"/>
      <c r="I4" s="93"/>
      <c r="J4" s="93"/>
      <c r="K4" s="93"/>
    </row>
    <row r="5" spans="1:12" ht="14.25" x14ac:dyDescent="0.2">
      <c r="A5" s="81"/>
      <c r="B5" s="81"/>
      <c r="C5" s="81"/>
      <c r="D5" s="81"/>
      <c r="E5" s="81"/>
      <c r="F5" s="81"/>
      <c r="G5" s="81"/>
      <c r="H5" s="81"/>
      <c r="I5" s="81"/>
      <c r="J5" s="81"/>
      <c r="K5" s="81"/>
    </row>
    <row r="6" spans="1:12" ht="133.5" customHeight="1" x14ac:dyDescent="0.2">
      <c r="A6" s="4" t="s">
        <v>8</v>
      </c>
      <c r="B6" s="82" t="s">
        <v>232</v>
      </c>
      <c r="C6" s="82"/>
      <c r="D6" s="82"/>
      <c r="E6" s="82"/>
      <c r="F6" s="82"/>
      <c r="G6" s="82"/>
      <c r="H6" s="82"/>
      <c r="I6" s="82"/>
      <c r="J6" s="82"/>
      <c r="K6" s="82"/>
    </row>
    <row r="7" spans="1:12" ht="14.25" x14ac:dyDescent="0.2">
      <c r="A7" s="81"/>
      <c r="B7" s="81"/>
      <c r="C7" s="81"/>
      <c r="D7" s="81"/>
      <c r="E7" s="81"/>
      <c r="F7" s="81"/>
      <c r="G7" s="81"/>
      <c r="H7" s="81"/>
      <c r="I7" s="81"/>
      <c r="J7" s="81"/>
      <c r="K7" s="81"/>
    </row>
    <row r="8" spans="1:12" ht="165" customHeight="1" x14ac:dyDescent="0.2">
      <c r="A8" s="4" t="s">
        <v>9</v>
      </c>
      <c r="B8" s="82" t="s">
        <v>231</v>
      </c>
      <c r="C8" s="82"/>
      <c r="D8" s="82"/>
      <c r="E8" s="82"/>
      <c r="F8" s="82"/>
      <c r="G8" s="82"/>
      <c r="H8" s="82"/>
      <c r="I8" s="82"/>
      <c r="J8" s="82"/>
      <c r="K8" s="82"/>
    </row>
    <row r="9" spans="1:12" ht="14.25" x14ac:dyDescent="0.2">
      <c r="A9" s="81"/>
      <c r="B9" s="81"/>
      <c r="C9" s="81"/>
      <c r="D9" s="81"/>
      <c r="E9" s="81"/>
      <c r="F9" s="81"/>
      <c r="G9" s="81"/>
      <c r="H9" s="81"/>
      <c r="I9" s="81"/>
      <c r="J9" s="81"/>
      <c r="K9" s="81"/>
    </row>
    <row r="10" spans="1:12" ht="314.25" customHeight="1" x14ac:dyDescent="0.2">
      <c r="A10" s="4" t="s">
        <v>10</v>
      </c>
      <c r="B10" s="82" t="s">
        <v>169</v>
      </c>
      <c r="C10" s="82"/>
      <c r="D10" s="82"/>
      <c r="E10" s="82"/>
      <c r="F10" s="82"/>
      <c r="G10" s="82"/>
      <c r="H10" s="82"/>
      <c r="I10" s="82"/>
      <c r="J10" s="82"/>
      <c r="K10" s="82"/>
    </row>
    <row r="11" spans="1:12" ht="14.25" x14ac:dyDescent="0.2">
      <c r="A11" s="81"/>
      <c r="B11" s="81"/>
      <c r="C11" s="81"/>
      <c r="D11" s="81"/>
      <c r="E11" s="81"/>
      <c r="F11" s="81"/>
      <c r="G11" s="81"/>
      <c r="H11" s="81"/>
      <c r="I11" s="81"/>
      <c r="J11" s="81"/>
      <c r="K11" s="81"/>
    </row>
    <row r="12" spans="1:12" ht="110.45" customHeight="1" x14ac:dyDescent="0.2">
      <c r="A12" s="4" t="s">
        <v>39</v>
      </c>
      <c r="B12" s="88" t="s">
        <v>314</v>
      </c>
      <c r="C12" s="89"/>
      <c r="D12" s="89"/>
      <c r="E12" s="89"/>
      <c r="F12" s="89"/>
      <c r="G12" s="89"/>
      <c r="H12" s="89"/>
      <c r="I12" s="89"/>
      <c r="J12" s="89"/>
      <c r="K12" s="90"/>
    </row>
    <row r="13" spans="1:12" ht="14.25" x14ac:dyDescent="0.2">
      <c r="A13" s="81"/>
      <c r="B13" s="81"/>
      <c r="C13" s="81"/>
      <c r="D13" s="81"/>
      <c r="E13" s="81"/>
      <c r="F13" s="81"/>
      <c r="G13" s="81"/>
      <c r="H13" s="81"/>
      <c r="I13" s="81"/>
      <c r="J13" s="81"/>
      <c r="K13" s="81"/>
    </row>
    <row r="14" spans="1:12" ht="50.45" customHeight="1" x14ac:dyDescent="0.2">
      <c r="A14" s="83" t="s">
        <v>40</v>
      </c>
      <c r="B14" s="23" t="s">
        <v>170</v>
      </c>
      <c r="C14" s="85" t="s">
        <v>12</v>
      </c>
      <c r="D14" s="86"/>
      <c r="E14" s="86"/>
      <c r="F14" s="86"/>
      <c r="G14" s="87"/>
      <c r="H14" s="85" t="s">
        <v>13</v>
      </c>
      <c r="I14" s="86"/>
      <c r="J14" s="86"/>
      <c r="K14" s="87"/>
    </row>
    <row r="15" spans="1:12" ht="116.25" customHeight="1" x14ac:dyDescent="0.2">
      <c r="A15" s="84"/>
      <c r="B15" s="24" t="s">
        <v>162</v>
      </c>
      <c r="C15" s="78" t="s">
        <v>176</v>
      </c>
      <c r="D15" s="79"/>
      <c r="E15" s="79"/>
      <c r="F15" s="79"/>
      <c r="G15" s="80"/>
      <c r="H15" s="78" t="s">
        <v>177</v>
      </c>
      <c r="I15" s="79"/>
      <c r="J15" s="79"/>
      <c r="K15" s="80"/>
    </row>
    <row r="16" spans="1:12" ht="66.75" customHeight="1" x14ac:dyDescent="0.2">
      <c r="A16" s="84"/>
      <c r="B16" s="24" t="s">
        <v>171</v>
      </c>
      <c r="C16" s="78" t="s">
        <v>178</v>
      </c>
      <c r="D16" s="79"/>
      <c r="E16" s="79"/>
      <c r="F16" s="79"/>
      <c r="G16" s="80"/>
      <c r="H16" s="78" t="s">
        <v>179</v>
      </c>
      <c r="I16" s="79"/>
      <c r="J16" s="79"/>
      <c r="K16" s="80"/>
    </row>
    <row r="17" spans="1:11" ht="110.25" customHeight="1" x14ac:dyDescent="0.2">
      <c r="A17" s="84"/>
      <c r="B17" s="24" t="s">
        <v>172</v>
      </c>
      <c r="C17" s="78" t="s">
        <v>180</v>
      </c>
      <c r="D17" s="79"/>
      <c r="E17" s="79"/>
      <c r="F17" s="79"/>
      <c r="G17" s="80"/>
      <c r="H17" s="78" t="s">
        <v>181</v>
      </c>
      <c r="I17" s="79"/>
      <c r="J17" s="79"/>
      <c r="K17" s="80"/>
    </row>
    <row r="18" spans="1:11" ht="44.45" customHeight="1" x14ac:dyDescent="0.2">
      <c r="A18" s="84"/>
      <c r="B18" s="24" t="s">
        <v>173</v>
      </c>
      <c r="C18" s="78" t="s">
        <v>182</v>
      </c>
      <c r="D18" s="79"/>
      <c r="E18" s="79"/>
      <c r="F18" s="79"/>
      <c r="G18" s="80"/>
      <c r="H18" s="78" t="s">
        <v>183</v>
      </c>
      <c r="I18" s="79"/>
      <c r="J18" s="79"/>
      <c r="K18" s="80"/>
    </row>
    <row r="19" spans="1:11" ht="116.25" customHeight="1" x14ac:dyDescent="0.2">
      <c r="A19" s="84"/>
      <c r="B19" s="24" t="s">
        <v>174</v>
      </c>
      <c r="C19" s="78" t="s">
        <v>227</v>
      </c>
      <c r="D19" s="79"/>
      <c r="E19" s="79"/>
      <c r="F19" s="79"/>
      <c r="G19" s="80"/>
      <c r="H19" s="78" t="s">
        <v>228</v>
      </c>
      <c r="I19" s="79"/>
      <c r="J19" s="79"/>
      <c r="K19" s="80"/>
    </row>
    <row r="20" spans="1:11" ht="64.5" customHeight="1" x14ac:dyDescent="0.2">
      <c r="A20" s="84"/>
      <c r="B20" s="24" t="s">
        <v>175</v>
      </c>
      <c r="C20" s="78" t="s">
        <v>229</v>
      </c>
      <c r="D20" s="79"/>
      <c r="E20" s="79"/>
      <c r="F20" s="79"/>
      <c r="G20" s="80"/>
      <c r="H20" s="78" t="s">
        <v>230</v>
      </c>
      <c r="I20" s="79"/>
      <c r="J20" s="79"/>
      <c r="K20" s="80"/>
    </row>
    <row r="21" spans="1:11" ht="15.75" customHeight="1" x14ac:dyDescent="0.25"/>
    <row r="22" spans="1:11" ht="15.75" customHeight="1" x14ac:dyDescent="0.25"/>
    <row r="23" spans="1:11" ht="15.75" customHeight="1" x14ac:dyDescent="0.25"/>
    <row r="24" spans="1:11" ht="15.75" customHeight="1" x14ac:dyDescent="0.25"/>
    <row r="25" spans="1:11" ht="15.75" customHeight="1" x14ac:dyDescent="0.25"/>
    <row r="26" spans="1:11" ht="15.75" customHeight="1" x14ac:dyDescent="0.25"/>
    <row r="27" spans="1:11" ht="15.75" customHeight="1" x14ac:dyDescent="0.25"/>
    <row r="28" spans="1:11" ht="15.75" customHeight="1" x14ac:dyDescent="0.25"/>
    <row r="29" spans="1:11" ht="15.75" customHeight="1" x14ac:dyDescent="0.25"/>
    <row r="30" spans="1:11" ht="15.75" customHeight="1" x14ac:dyDescent="0.25"/>
    <row r="31" spans="1:11" ht="15.75" customHeight="1" x14ac:dyDescent="0.25"/>
    <row r="32" spans="1:11"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sheetData>
  <mergeCells count="29">
    <mergeCell ref="B12:K12"/>
    <mergeCell ref="A3:A4"/>
    <mergeCell ref="B4:K4"/>
    <mergeCell ref="B1:J1"/>
    <mergeCell ref="A2:K2"/>
    <mergeCell ref="B3:K3"/>
    <mergeCell ref="A13:K13"/>
    <mergeCell ref="A7:K7"/>
    <mergeCell ref="A5:K5"/>
    <mergeCell ref="A9:K9"/>
    <mergeCell ref="H19:K19"/>
    <mergeCell ref="A11:K11"/>
    <mergeCell ref="B6:K6"/>
    <mergeCell ref="B8:K8"/>
    <mergeCell ref="B10:K10"/>
    <mergeCell ref="A14:A20"/>
    <mergeCell ref="H14:K14"/>
    <mergeCell ref="C14:G14"/>
    <mergeCell ref="C15:G15"/>
    <mergeCell ref="H15:K15"/>
    <mergeCell ref="C16:G16"/>
    <mergeCell ref="C19:G19"/>
    <mergeCell ref="C20:G20"/>
    <mergeCell ref="H20:K20"/>
    <mergeCell ref="H16:K16"/>
    <mergeCell ref="C17:G17"/>
    <mergeCell ref="H17:K17"/>
    <mergeCell ref="C18:G18"/>
    <mergeCell ref="H18:K18"/>
  </mergeCells>
  <pageMargins left="0.7" right="0.7" top="0.75" bottom="0.75" header="0" footer="0"/>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43"/>
  <sheetViews>
    <sheetView topLeftCell="I1" zoomScale="85" zoomScaleNormal="85" workbookViewId="0">
      <selection activeCell="N4" sqref="N4:P4"/>
    </sheetView>
  </sheetViews>
  <sheetFormatPr baseColWidth="10" defaultRowHeight="14.25" x14ac:dyDescent="0.2"/>
  <cols>
    <col min="2" max="2" width="24" customWidth="1"/>
    <col min="3" max="3" width="22.75" customWidth="1"/>
    <col min="4" max="4" width="34.625" customWidth="1"/>
    <col min="5" max="5" width="19.875" customWidth="1"/>
    <col min="6" max="6" width="31.875" customWidth="1"/>
    <col min="7" max="7" width="23.125" style="20" customWidth="1"/>
    <col min="8" max="8" width="26.75" customWidth="1"/>
    <col min="9" max="9" width="28.25" customWidth="1"/>
    <col min="10" max="10" width="16.875" style="20" customWidth="1"/>
    <col min="11" max="11" width="22.5" customWidth="1"/>
    <col min="12" max="12" width="24.875" style="43" customWidth="1"/>
    <col min="13" max="13" width="26.625" customWidth="1"/>
    <col min="14" max="14" width="15.5" style="20" customWidth="1"/>
    <col min="15" max="15" width="24.5" style="22" customWidth="1"/>
    <col min="16" max="16" width="32" customWidth="1"/>
  </cols>
  <sheetData>
    <row r="1" spans="1:16" ht="13.9" customHeight="1" x14ac:dyDescent="0.2">
      <c r="A1" s="121" t="s">
        <v>34</v>
      </c>
      <c r="B1" s="121"/>
      <c r="C1" s="121"/>
      <c r="D1" s="121"/>
      <c r="E1" s="121"/>
      <c r="F1" s="121"/>
      <c r="G1" s="121"/>
      <c r="H1" s="121"/>
      <c r="I1" s="121"/>
      <c r="J1" s="121"/>
      <c r="K1" s="121"/>
      <c r="L1" s="121"/>
      <c r="M1" s="121"/>
      <c r="N1" s="121"/>
      <c r="O1" s="121"/>
      <c r="P1" s="121"/>
    </row>
    <row r="2" spans="1:16" ht="29.45" customHeight="1" x14ac:dyDescent="0.2">
      <c r="A2" s="121"/>
      <c r="B2" s="121"/>
      <c r="C2" s="121"/>
      <c r="D2" s="121"/>
      <c r="E2" s="121"/>
      <c r="F2" s="121"/>
      <c r="G2" s="121"/>
      <c r="H2" s="121"/>
      <c r="I2" s="121"/>
      <c r="J2" s="121"/>
      <c r="K2" s="121"/>
      <c r="L2" s="121"/>
      <c r="M2" s="121"/>
      <c r="N2" s="121"/>
      <c r="O2" s="121"/>
      <c r="P2" s="121"/>
    </row>
    <row r="3" spans="1:16" ht="20.45" customHeight="1" x14ac:dyDescent="0.2">
      <c r="A3" s="14"/>
      <c r="B3" s="123" t="s">
        <v>35</v>
      </c>
      <c r="C3" s="123"/>
      <c r="D3" s="123"/>
      <c r="E3" s="124" t="s">
        <v>98</v>
      </c>
      <c r="F3" s="124"/>
      <c r="G3" s="128" t="s">
        <v>121</v>
      </c>
      <c r="H3" s="129"/>
      <c r="I3" s="129"/>
      <c r="J3" s="126" t="s">
        <v>167</v>
      </c>
      <c r="K3" s="120"/>
      <c r="L3" s="120"/>
      <c r="M3" s="127"/>
      <c r="N3" s="127"/>
      <c r="O3" s="127"/>
      <c r="P3" s="127"/>
    </row>
    <row r="4" spans="1:16" s="11" customFormat="1" ht="48" customHeight="1" x14ac:dyDescent="0.2">
      <c r="B4" s="123"/>
      <c r="C4" s="123"/>
      <c r="D4" s="123"/>
      <c r="E4" s="124"/>
      <c r="F4" s="124"/>
      <c r="G4" s="129"/>
      <c r="H4" s="129"/>
      <c r="I4" s="129"/>
      <c r="J4" s="119" t="s">
        <v>36</v>
      </c>
      <c r="K4" s="119"/>
      <c r="L4" s="120" t="s">
        <v>37</v>
      </c>
      <c r="M4" s="120"/>
      <c r="N4" s="120" t="s">
        <v>38</v>
      </c>
      <c r="O4" s="120"/>
      <c r="P4" s="120"/>
    </row>
    <row r="5" spans="1:16" ht="28.9" customHeight="1" x14ac:dyDescent="0.2">
      <c r="B5" s="26" t="s">
        <v>100</v>
      </c>
      <c r="C5" s="26" t="s">
        <v>101</v>
      </c>
      <c r="D5" s="26" t="s">
        <v>102</v>
      </c>
      <c r="E5" s="124" t="s">
        <v>99</v>
      </c>
      <c r="F5" s="124"/>
      <c r="G5" s="15" t="s">
        <v>100</v>
      </c>
      <c r="H5" s="15" t="s">
        <v>101</v>
      </c>
      <c r="I5" s="15" t="s">
        <v>102</v>
      </c>
      <c r="J5" s="41" t="s">
        <v>100</v>
      </c>
      <c r="K5" s="17" t="s">
        <v>160</v>
      </c>
      <c r="L5" s="17" t="s">
        <v>100</v>
      </c>
      <c r="M5" s="17" t="s">
        <v>161</v>
      </c>
      <c r="N5" s="17" t="s">
        <v>100</v>
      </c>
      <c r="O5" s="17" t="s">
        <v>164</v>
      </c>
      <c r="P5" s="17" t="s">
        <v>161</v>
      </c>
    </row>
    <row r="6" spans="1:16" ht="78.75" x14ac:dyDescent="0.2">
      <c r="B6" s="122" t="s">
        <v>41</v>
      </c>
      <c r="C6" s="118" t="s">
        <v>42</v>
      </c>
      <c r="D6" s="12" t="s">
        <v>44</v>
      </c>
      <c r="E6" s="131" t="s">
        <v>103</v>
      </c>
      <c r="F6" s="131"/>
      <c r="G6" s="18" t="s">
        <v>123</v>
      </c>
      <c r="H6" s="13" t="s">
        <v>124</v>
      </c>
      <c r="I6" s="12" t="s">
        <v>125</v>
      </c>
      <c r="J6" s="117" t="s">
        <v>233</v>
      </c>
      <c r="K6" s="12" t="s">
        <v>197</v>
      </c>
      <c r="L6" s="27" t="s">
        <v>235</v>
      </c>
      <c r="M6" s="12" t="s">
        <v>198</v>
      </c>
      <c r="N6" s="42" t="s">
        <v>243</v>
      </c>
      <c r="O6" s="12" t="s">
        <v>244</v>
      </c>
      <c r="P6" s="12" t="s">
        <v>188</v>
      </c>
    </row>
    <row r="7" spans="1:16" ht="67.5" customHeight="1" x14ac:dyDescent="0.2">
      <c r="B7" s="122"/>
      <c r="C7" s="118"/>
      <c r="D7" s="12" t="s">
        <v>45</v>
      </c>
      <c r="E7" s="131" t="s">
        <v>104</v>
      </c>
      <c r="F7" s="131"/>
      <c r="G7" s="125" t="s">
        <v>126</v>
      </c>
      <c r="H7" s="118" t="s">
        <v>127</v>
      </c>
      <c r="I7" s="12" t="s">
        <v>128</v>
      </c>
      <c r="J7" s="117"/>
      <c r="K7" s="12" t="s">
        <v>212</v>
      </c>
      <c r="L7" s="117" t="s">
        <v>236</v>
      </c>
      <c r="M7" s="12" t="s">
        <v>199</v>
      </c>
      <c r="N7" s="117" t="s">
        <v>245</v>
      </c>
      <c r="O7" s="118" t="s">
        <v>187</v>
      </c>
      <c r="P7" s="44" t="s">
        <v>189</v>
      </c>
    </row>
    <row r="8" spans="1:16" ht="56.25" x14ac:dyDescent="0.2">
      <c r="B8" s="122"/>
      <c r="C8" s="118"/>
      <c r="D8" s="12" t="s">
        <v>46</v>
      </c>
      <c r="E8" s="131" t="s">
        <v>105</v>
      </c>
      <c r="F8" s="131"/>
      <c r="G8" s="125"/>
      <c r="H8" s="118"/>
      <c r="I8" s="12" t="s">
        <v>131</v>
      </c>
      <c r="J8" s="117"/>
      <c r="K8" s="12" t="s">
        <v>213</v>
      </c>
      <c r="L8" s="117"/>
      <c r="M8" s="12" t="s">
        <v>200</v>
      </c>
      <c r="N8" s="117"/>
      <c r="O8" s="118"/>
      <c r="P8" s="44" t="s">
        <v>190</v>
      </c>
    </row>
    <row r="9" spans="1:16" ht="78.75" customHeight="1" x14ac:dyDescent="0.2">
      <c r="B9" s="122"/>
      <c r="C9" s="13" t="s">
        <v>47</v>
      </c>
      <c r="D9" s="12" t="s">
        <v>48</v>
      </c>
      <c r="E9" s="118" t="s">
        <v>106</v>
      </c>
      <c r="F9" s="118"/>
      <c r="G9" s="125"/>
      <c r="H9" s="118"/>
      <c r="I9" s="12" t="s">
        <v>129</v>
      </c>
      <c r="J9" s="117"/>
      <c r="K9" s="12" t="s">
        <v>215</v>
      </c>
      <c r="L9" s="27" t="s">
        <v>237</v>
      </c>
      <c r="M9" s="12" t="s">
        <v>201</v>
      </c>
      <c r="N9" s="117"/>
      <c r="O9" s="118" t="s">
        <v>191</v>
      </c>
      <c r="P9" s="44" t="s">
        <v>192</v>
      </c>
    </row>
    <row r="10" spans="1:16" ht="42" customHeight="1" x14ac:dyDescent="0.2">
      <c r="B10" s="122"/>
      <c r="C10" s="118" t="s">
        <v>50</v>
      </c>
      <c r="D10" s="12" t="s">
        <v>51</v>
      </c>
      <c r="E10" s="118" t="s">
        <v>107</v>
      </c>
      <c r="F10" s="118"/>
      <c r="G10" s="125"/>
      <c r="H10" s="118"/>
      <c r="I10" s="12" t="s">
        <v>130</v>
      </c>
      <c r="J10" s="117"/>
      <c r="K10" s="12" t="s">
        <v>216</v>
      </c>
      <c r="L10" s="117" t="s">
        <v>238</v>
      </c>
      <c r="M10" s="12" t="s">
        <v>203</v>
      </c>
      <c r="N10" s="117"/>
      <c r="O10" s="118"/>
      <c r="P10" s="44" t="s">
        <v>193</v>
      </c>
    </row>
    <row r="11" spans="1:16" ht="72" customHeight="1" x14ac:dyDescent="0.2">
      <c r="B11" s="122" t="s">
        <v>49</v>
      </c>
      <c r="C11" s="118"/>
      <c r="D11" s="12" t="s">
        <v>52</v>
      </c>
      <c r="E11" s="118" t="s">
        <v>108</v>
      </c>
      <c r="F11" s="118"/>
      <c r="G11" s="125"/>
      <c r="H11" s="118"/>
      <c r="I11" s="12" t="s">
        <v>132</v>
      </c>
      <c r="J11" s="117" t="s">
        <v>234</v>
      </c>
      <c r="K11" s="12" t="s">
        <v>217</v>
      </c>
      <c r="L11" s="117"/>
      <c r="M11" s="12" t="s">
        <v>204</v>
      </c>
      <c r="N11" s="117"/>
      <c r="O11" s="118"/>
      <c r="P11" s="44" t="s">
        <v>194</v>
      </c>
    </row>
    <row r="12" spans="1:16" ht="45.75" customHeight="1" x14ac:dyDescent="0.2">
      <c r="B12" s="122"/>
      <c r="C12" s="118"/>
      <c r="D12" s="12" t="s">
        <v>53</v>
      </c>
      <c r="E12" s="118" t="s">
        <v>109</v>
      </c>
      <c r="F12" s="118"/>
      <c r="G12" s="125"/>
      <c r="H12" s="118"/>
      <c r="I12" s="12" t="s">
        <v>133</v>
      </c>
      <c r="J12" s="117"/>
      <c r="K12" s="12" t="s">
        <v>218</v>
      </c>
      <c r="L12" s="117"/>
      <c r="M12" s="12" t="s">
        <v>208</v>
      </c>
      <c r="N12" s="99"/>
      <c r="O12" s="100"/>
      <c r="P12" s="101"/>
    </row>
    <row r="13" spans="1:16" ht="33.75" customHeight="1" x14ac:dyDescent="0.2">
      <c r="B13" s="122"/>
      <c r="C13" s="118"/>
      <c r="D13" s="12" t="s">
        <v>54</v>
      </c>
      <c r="E13" s="118" t="s">
        <v>110</v>
      </c>
      <c r="F13" s="118"/>
      <c r="G13" s="125"/>
      <c r="H13" s="118"/>
      <c r="I13" s="12" t="s">
        <v>134</v>
      </c>
      <c r="J13" s="117"/>
      <c r="K13" s="12" t="s">
        <v>219</v>
      </c>
      <c r="L13" s="42" t="s">
        <v>239</v>
      </c>
      <c r="M13" s="12" t="s">
        <v>205</v>
      </c>
      <c r="N13" s="102"/>
      <c r="O13" s="103"/>
      <c r="P13" s="104"/>
    </row>
    <row r="14" spans="1:16" ht="51" customHeight="1" x14ac:dyDescent="0.2">
      <c r="B14" s="122"/>
      <c r="C14" s="118"/>
      <c r="D14" s="12" t="s">
        <v>55</v>
      </c>
      <c r="E14" s="118" t="s">
        <v>111</v>
      </c>
      <c r="F14" s="118"/>
      <c r="G14" s="19" t="s">
        <v>135</v>
      </c>
      <c r="H14" s="16" t="s">
        <v>139</v>
      </c>
      <c r="I14" s="12" t="s">
        <v>136</v>
      </c>
      <c r="J14" s="98"/>
      <c r="K14" s="98"/>
      <c r="L14" s="117" t="s">
        <v>240</v>
      </c>
      <c r="M14" s="12" t="s">
        <v>207</v>
      </c>
      <c r="N14" s="102"/>
      <c r="O14" s="103"/>
      <c r="P14" s="104"/>
    </row>
    <row r="15" spans="1:16" ht="33.75" x14ac:dyDescent="0.2">
      <c r="B15" s="122"/>
      <c r="C15" s="118" t="s">
        <v>57</v>
      </c>
      <c r="D15" s="12" t="s">
        <v>58</v>
      </c>
      <c r="E15" s="118" t="s">
        <v>112</v>
      </c>
      <c r="F15" s="118"/>
      <c r="G15" s="125" t="s">
        <v>137</v>
      </c>
      <c r="H15" s="16" t="s">
        <v>140</v>
      </c>
      <c r="I15" s="12" t="s">
        <v>138</v>
      </c>
      <c r="J15" s="98"/>
      <c r="K15" s="98"/>
      <c r="L15" s="117"/>
      <c r="M15" s="12" t="s">
        <v>206</v>
      </c>
      <c r="N15" s="102"/>
      <c r="O15" s="103"/>
      <c r="P15" s="104"/>
    </row>
    <row r="16" spans="1:16" ht="42" customHeight="1" x14ac:dyDescent="0.2">
      <c r="B16" s="122" t="s">
        <v>56</v>
      </c>
      <c r="C16" s="118"/>
      <c r="D16" s="12" t="s">
        <v>59</v>
      </c>
      <c r="E16" s="118" t="s">
        <v>113</v>
      </c>
      <c r="F16" s="118"/>
      <c r="G16" s="125"/>
      <c r="H16" s="118" t="s">
        <v>141</v>
      </c>
      <c r="I16" s="12" t="s">
        <v>145</v>
      </c>
      <c r="J16" s="98"/>
      <c r="K16" s="98"/>
      <c r="L16" s="42" t="s">
        <v>241</v>
      </c>
      <c r="M16" s="12" t="s">
        <v>209</v>
      </c>
      <c r="N16" s="102"/>
      <c r="O16" s="103"/>
      <c r="P16" s="104"/>
    </row>
    <row r="17" spans="2:16" ht="70.5" customHeight="1" x14ac:dyDescent="0.2">
      <c r="B17" s="122"/>
      <c r="C17" s="118"/>
      <c r="D17" s="12" t="s">
        <v>60</v>
      </c>
      <c r="E17" s="118" t="s">
        <v>114</v>
      </c>
      <c r="F17" s="118"/>
      <c r="G17" s="125"/>
      <c r="H17" s="118"/>
      <c r="I17" s="12" t="s">
        <v>144</v>
      </c>
      <c r="J17" s="98"/>
      <c r="K17" s="98"/>
      <c r="L17" s="108" t="s">
        <v>242</v>
      </c>
      <c r="M17" s="12" t="s">
        <v>211</v>
      </c>
      <c r="N17" s="102"/>
      <c r="O17" s="103"/>
      <c r="P17" s="104"/>
    </row>
    <row r="18" spans="2:16" ht="49.5" customHeight="1" x14ac:dyDescent="0.2">
      <c r="B18" s="122"/>
      <c r="C18" s="118"/>
      <c r="D18" s="12" t="s">
        <v>61</v>
      </c>
      <c r="E18" s="118" t="s">
        <v>115</v>
      </c>
      <c r="F18" s="118"/>
      <c r="G18" s="125"/>
      <c r="H18" s="118"/>
      <c r="I18" s="12" t="s">
        <v>143</v>
      </c>
      <c r="J18" s="98"/>
      <c r="K18" s="98"/>
      <c r="L18" s="109"/>
      <c r="M18" s="51" t="s">
        <v>255</v>
      </c>
      <c r="N18" s="102"/>
      <c r="O18" s="103"/>
      <c r="P18" s="104"/>
    </row>
    <row r="19" spans="2:16" ht="38.25" customHeight="1" x14ac:dyDescent="0.2">
      <c r="B19" s="122"/>
      <c r="C19" s="118"/>
      <c r="D19" s="12" t="s">
        <v>62</v>
      </c>
      <c r="E19" s="118" t="s">
        <v>116</v>
      </c>
      <c r="F19" s="118"/>
      <c r="G19" s="125"/>
      <c r="H19" s="118"/>
      <c r="I19" s="12" t="s">
        <v>142</v>
      </c>
      <c r="J19" s="98"/>
      <c r="K19" s="98"/>
      <c r="L19" s="110"/>
      <c r="M19" s="12" t="s">
        <v>210</v>
      </c>
      <c r="N19" s="102"/>
      <c r="O19" s="103"/>
      <c r="P19" s="104"/>
    </row>
    <row r="20" spans="2:16" ht="46.5" customHeight="1" x14ac:dyDescent="0.2">
      <c r="B20" s="122"/>
      <c r="C20" s="118"/>
      <c r="D20" s="12" t="s">
        <v>63</v>
      </c>
      <c r="E20" s="118" t="s">
        <v>117</v>
      </c>
      <c r="F20" s="118"/>
      <c r="G20" s="19" t="s">
        <v>146</v>
      </c>
      <c r="H20" s="13" t="s">
        <v>147</v>
      </c>
      <c r="I20" s="12" t="s">
        <v>148</v>
      </c>
      <c r="J20" s="98"/>
      <c r="K20" s="98"/>
      <c r="L20" s="111"/>
      <c r="M20" s="112"/>
      <c r="N20" s="102"/>
      <c r="O20" s="103"/>
      <c r="P20" s="104"/>
    </row>
    <row r="21" spans="2:16" ht="53.25" customHeight="1" x14ac:dyDescent="0.2">
      <c r="B21" s="122"/>
      <c r="C21" s="118" t="s">
        <v>65</v>
      </c>
      <c r="D21" s="12" t="s">
        <v>66</v>
      </c>
      <c r="E21" s="118" t="s">
        <v>118</v>
      </c>
      <c r="F21" s="118"/>
      <c r="G21" s="125" t="s">
        <v>149</v>
      </c>
      <c r="H21" s="118" t="s">
        <v>150</v>
      </c>
      <c r="I21" s="12" t="s">
        <v>151</v>
      </c>
      <c r="J21" s="98"/>
      <c r="K21" s="98"/>
      <c r="L21" s="113"/>
      <c r="M21" s="114"/>
      <c r="N21" s="102"/>
      <c r="O21" s="103"/>
      <c r="P21" s="104"/>
    </row>
    <row r="22" spans="2:16" ht="48" customHeight="1" x14ac:dyDescent="0.2">
      <c r="B22" s="122" t="s">
        <v>64</v>
      </c>
      <c r="C22" s="118"/>
      <c r="D22" s="12" t="s">
        <v>67</v>
      </c>
      <c r="E22" s="118" t="s">
        <v>119</v>
      </c>
      <c r="F22" s="118"/>
      <c r="G22" s="125"/>
      <c r="H22" s="118"/>
      <c r="I22" s="12" t="s">
        <v>152</v>
      </c>
      <c r="J22" s="98"/>
      <c r="K22" s="98"/>
      <c r="L22" s="113"/>
      <c r="M22" s="114"/>
      <c r="N22" s="102"/>
      <c r="O22" s="103"/>
      <c r="P22" s="104"/>
    </row>
    <row r="23" spans="2:16" ht="57.75" customHeight="1" x14ac:dyDescent="0.2">
      <c r="B23" s="122"/>
      <c r="C23" s="118"/>
      <c r="D23" s="12" t="s">
        <v>68</v>
      </c>
      <c r="E23" s="118" t="s">
        <v>120</v>
      </c>
      <c r="F23" s="118"/>
      <c r="G23" s="45" t="s">
        <v>153</v>
      </c>
      <c r="H23" s="13" t="s">
        <v>154</v>
      </c>
      <c r="I23" s="12" t="s">
        <v>155</v>
      </c>
      <c r="J23" s="98"/>
      <c r="K23" s="98"/>
      <c r="L23" s="113"/>
      <c r="M23" s="114"/>
      <c r="N23" s="102"/>
      <c r="O23" s="103"/>
      <c r="P23" s="104"/>
    </row>
    <row r="24" spans="2:16" ht="34.15" customHeight="1" x14ac:dyDescent="0.2">
      <c r="B24" s="122"/>
      <c r="C24" s="118"/>
      <c r="D24" s="12" t="s">
        <v>69</v>
      </c>
      <c r="E24" s="118"/>
      <c r="F24" s="118"/>
      <c r="G24" s="125" t="s">
        <v>156</v>
      </c>
      <c r="H24" s="118" t="s">
        <v>157</v>
      </c>
      <c r="I24" s="12" t="s">
        <v>158</v>
      </c>
      <c r="J24" s="98"/>
      <c r="K24" s="98"/>
      <c r="L24" s="113"/>
      <c r="M24" s="114"/>
      <c r="N24" s="102"/>
      <c r="O24" s="103"/>
      <c r="P24" s="104"/>
    </row>
    <row r="25" spans="2:16" ht="58.5" customHeight="1" x14ac:dyDescent="0.2">
      <c r="B25" s="122"/>
      <c r="C25" s="118" t="s">
        <v>70</v>
      </c>
      <c r="D25" s="12" t="s">
        <v>71</v>
      </c>
      <c r="E25" s="118"/>
      <c r="F25" s="118"/>
      <c r="G25" s="125"/>
      <c r="H25" s="118"/>
      <c r="I25" s="12" t="s">
        <v>159</v>
      </c>
      <c r="J25" s="98"/>
      <c r="K25" s="98"/>
      <c r="L25" s="113"/>
      <c r="M25" s="114"/>
      <c r="N25" s="102"/>
      <c r="O25" s="103"/>
      <c r="P25" s="104"/>
    </row>
    <row r="26" spans="2:16" ht="39" customHeight="1" x14ac:dyDescent="0.2">
      <c r="B26" s="122"/>
      <c r="C26" s="118"/>
      <c r="D26" s="12" t="s">
        <v>72</v>
      </c>
      <c r="E26" s="118"/>
      <c r="F26" s="118"/>
      <c r="G26" s="133"/>
      <c r="H26" s="133"/>
      <c r="I26" s="133"/>
      <c r="J26" s="98"/>
      <c r="K26" s="98"/>
      <c r="L26" s="113"/>
      <c r="M26" s="114"/>
      <c r="N26" s="102"/>
      <c r="O26" s="103"/>
      <c r="P26" s="104"/>
    </row>
    <row r="27" spans="2:16" ht="33" customHeight="1" x14ac:dyDescent="0.2">
      <c r="B27" s="122"/>
      <c r="C27" s="118"/>
      <c r="D27" s="12" t="s">
        <v>73</v>
      </c>
      <c r="E27" s="118"/>
      <c r="F27" s="118"/>
      <c r="G27" s="133"/>
      <c r="H27" s="133"/>
      <c r="I27" s="133"/>
      <c r="J27" s="98"/>
      <c r="K27" s="98"/>
      <c r="L27" s="113"/>
      <c r="M27" s="114"/>
      <c r="N27" s="102"/>
      <c r="O27" s="103"/>
      <c r="P27" s="104"/>
    </row>
    <row r="28" spans="2:16" ht="47.25" customHeight="1" x14ac:dyDescent="0.2">
      <c r="B28" s="122"/>
      <c r="C28" s="118"/>
      <c r="D28" s="12" t="s">
        <v>74</v>
      </c>
      <c r="E28" s="118"/>
      <c r="F28" s="118"/>
      <c r="G28" s="133"/>
      <c r="H28" s="133"/>
      <c r="I28" s="133"/>
      <c r="J28" s="98"/>
      <c r="K28" s="98"/>
      <c r="L28" s="113"/>
      <c r="M28" s="114"/>
      <c r="N28" s="102"/>
      <c r="O28" s="103"/>
      <c r="P28" s="104"/>
    </row>
    <row r="29" spans="2:16" ht="38.25" customHeight="1" x14ac:dyDescent="0.2">
      <c r="B29" s="122"/>
      <c r="C29" s="118" t="s">
        <v>76</v>
      </c>
      <c r="D29" s="12" t="s">
        <v>77</v>
      </c>
      <c r="E29" s="118"/>
      <c r="F29" s="118"/>
      <c r="G29" s="133"/>
      <c r="H29" s="133"/>
      <c r="I29" s="133"/>
      <c r="J29" s="98"/>
      <c r="K29" s="98"/>
      <c r="L29" s="113"/>
      <c r="M29" s="114"/>
      <c r="N29" s="102"/>
      <c r="O29" s="103"/>
      <c r="P29" s="104"/>
    </row>
    <row r="30" spans="2:16" ht="39.75" customHeight="1" x14ac:dyDescent="0.2">
      <c r="B30" s="132" t="s">
        <v>75</v>
      </c>
      <c r="C30" s="118"/>
      <c r="D30" s="12" t="s">
        <v>78</v>
      </c>
      <c r="E30" s="118"/>
      <c r="F30" s="118"/>
      <c r="G30" s="133"/>
      <c r="H30" s="133"/>
      <c r="I30" s="133"/>
      <c r="J30" s="98"/>
      <c r="K30" s="98"/>
      <c r="L30" s="113"/>
      <c r="M30" s="114"/>
      <c r="N30" s="102"/>
      <c r="O30" s="103"/>
      <c r="P30" s="104"/>
    </row>
    <row r="31" spans="2:16" ht="22.5" x14ac:dyDescent="0.2">
      <c r="B31" s="132"/>
      <c r="C31" s="118"/>
      <c r="D31" s="12" t="s">
        <v>79</v>
      </c>
      <c r="E31" s="118"/>
      <c r="F31" s="118"/>
      <c r="G31" s="133"/>
      <c r="H31" s="133"/>
      <c r="I31" s="133"/>
      <c r="J31" s="98"/>
      <c r="K31" s="98"/>
      <c r="L31" s="113"/>
      <c r="M31" s="114"/>
      <c r="N31" s="102"/>
      <c r="O31" s="103"/>
      <c r="P31" s="104"/>
    </row>
    <row r="32" spans="2:16" ht="22.5" x14ac:dyDescent="0.2">
      <c r="B32" s="132"/>
      <c r="C32" s="118"/>
      <c r="D32" s="12" t="s">
        <v>80</v>
      </c>
      <c r="E32" s="118"/>
      <c r="F32" s="118"/>
      <c r="G32" s="133"/>
      <c r="H32" s="133"/>
      <c r="I32" s="133"/>
      <c r="J32" s="98"/>
      <c r="K32" s="98"/>
      <c r="L32" s="113"/>
      <c r="M32" s="114"/>
      <c r="N32" s="102"/>
      <c r="O32" s="103"/>
      <c r="P32" s="104"/>
    </row>
    <row r="33" spans="2:16" ht="56.25" x14ac:dyDescent="0.2">
      <c r="B33" s="132"/>
      <c r="C33" s="118"/>
      <c r="D33" s="12" t="s">
        <v>81</v>
      </c>
      <c r="E33" s="118"/>
      <c r="F33" s="118"/>
      <c r="G33" s="133"/>
      <c r="H33" s="133"/>
      <c r="I33" s="133"/>
      <c r="J33" s="98"/>
      <c r="K33" s="98"/>
      <c r="L33" s="113"/>
      <c r="M33" s="114"/>
      <c r="N33" s="102"/>
      <c r="O33" s="103"/>
      <c r="P33" s="104"/>
    </row>
    <row r="34" spans="2:16" ht="22.5" x14ac:dyDescent="0.2">
      <c r="B34" s="132"/>
      <c r="C34" s="118"/>
      <c r="D34" s="12" t="s">
        <v>82</v>
      </c>
      <c r="E34" s="118"/>
      <c r="F34" s="118"/>
      <c r="G34" s="133"/>
      <c r="H34" s="133"/>
      <c r="I34" s="133"/>
      <c r="J34" s="98"/>
      <c r="K34" s="98"/>
      <c r="L34" s="113"/>
      <c r="M34" s="114"/>
      <c r="N34" s="102"/>
      <c r="O34" s="103"/>
      <c r="P34" s="104"/>
    </row>
    <row r="35" spans="2:16" ht="33.75" x14ac:dyDescent="0.2">
      <c r="B35" s="132"/>
      <c r="C35" s="118"/>
      <c r="D35" s="12" t="s">
        <v>83</v>
      </c>
      <c r="E35" s="118"/>
      <c r="F35" s="118"/>
      <c r="G35" s="133"/>
      <c r="H35" s="133"/>
      <c r="I35" s="133"/>
      <c r="J35" s="98"/>
      <c r="K35" s="98"/>
      <c r="L35" s="113"/>
      <c r="M35" s="114"/>
      <c r="N35" s="102"/>
      <c r="O35" s="103"/>
      <c r="P35" s="104"/>
    </row>
    <row r="36" spans="2:16" ht="20.45" customHeight="1" x14ac:dyDescent="0.2">
      <c r="B36" s="132"/>
      <c r="C36" s="118" t="s">
        <v>85</v>
      </c>
      <c r="D36" s="12" t="s">
        <v>86</v>
      </c>
      <c r="E36" s="118"/>
      <c r="F36" s="118"/>
      <c r="G36" s="133"/>
      <c r="H36" s="133"/>
      <c r="I36" s="133"/>
      <c r="J36" s="98"/>
      <c r="K36" s="98"/>
      <c r="L36" s="113"/>
      <c r="M36" s="114"/>
      <c r="N36" s="102"/>
      <c r="O36" s="103"/>
      <c r="P36" s="104"/>
    </row>
    <row r="37" spans="2:16" ht="18.600000000000001" customHeight="1" x14ac:dyDescent="0.2">
      <c r="B37" s="130" t="s">
        <v>84</v>
      </c>
      <c r="C37" s="118"/>
      <c r="D37" s="12" t="s">
        <v>87</v>
      </c>
      <c r="E37" s="118"/>
      <c r="F37" s="118"/>
      <c r="G37" s="133"/>
      <c r="H37" s="133"/>
      <c r="I37" s="133"/>
      <c r="J37" s="98"/>
      <c r="K37" s="98"/>
      <c r="L37" s="113"/>
      <c r="M37" s="114"/>
      <c r="N37" s="102"/>
      <c r="O37" s="103"/>
      <c r="P37" s="104"/>
    </row>
    <row r="38" spans="2:16" ht="19.149999999999999" customHeight="1" x14ac:dyDescent="0.2">
      <c r="B38" s="130"/>
      <c r="C38" s="118"/>
      <c r="D38" s="12" t="s">
        <v>88</v>
      </c>
      <c r="E38" s="118"/>
      <c r="F38" s="118"/>
      <c r="G38" s="133"/>
      <c r="H38" s="133"/>
      <c r="I38" s="133"/>
      <c r="J38" s="98"/>
      <c r="K38" s="98"/>
      <c r="L38" s="113"/>
      <c r="M38" s="114"/>
      <c r="N38" s="102"/>
      <c r="O38" s="103"/>
      <c r="P38" s="104"/>
    </row>
    <row r="39" spans="2:16" ht="29.25" customHeight="1" x14ac:dyDescent="0.2">
      <c r="B39" s="130"/>
      <c r="C39" s="13" t="s">
        <v>89</v>
      </c>
      <c r="D39" s="12" t="s">
        <v>90</v>
      </c>
      <c r="E39" s="118"/>
      <c r="F39" s="118"/>
      <c r="G39" s="133"/>
      <c r="H39" s="133"/>
      <c r="I39" s="133"/>
      <c r="J39" s="98"/>
      <c r="K39" s="98"/>
      <c r="L39" s="113"/>
      <c r="M39" s="114"/>
      <c r="N39" s="102"/>
      <c r="O39" s="103"/>
      <c r="P39" s="104"/>
    </row>
    <row r="40" spans="2:16" ht="28.15" customHeight="1" x14ac:dyDescent="0.2">
      <c r="B40" s="130"/>
      <c r="C40" s="13" t="s">
        <v>92</v>
      </c>
      <c r="D40" s="12" t="s">
        <v>93</v>
      </c>
      <c r="E40" s="118"/>
      <c r="F40" s="118"/>
      <c r="G40" s="133"/>
      <c r="H40" s="133"/>
      <c r="I40" s="133"/>
      <c r="J40" s="98"/>
      <c r="K40" s="98"/>
      <c r="L40" s="113"/>
      <c r="M40" s="114"/>
      <c r="N40" s="102"/>
      <c r="O40" s="103"/>
      <c r="P40" s="104"/>
    </row>
    <row r="41" spans="2:16" ht="27.6" customHeight="1" x14ac:dyDescent="0.2">
      <c r="B41" s="130" t="s">
        <v>91</v>
      </c>
      <c r="C41" s="118" t="s">
        <v>94</v>
      </c>
      <c r="D41" s="12" t="s">
        <v>95</v>
      </c>
      <c r="E41" s="118"/>
      <c r="F41" s="118"/>
      <c r="G41" s="133"/>
      <c r="H41" s="133"/>
      <c r="I41" s="133"/>
      <c r="J41" s="98"/>
      <c r="K41" s="98"/>
      <c r="L41" s="113"/>
      <c r="M41" s="114"/>
      <c r="N41" s="102"/>
      <c r="O41" s="103"/>
      <c r="P41" s="104"/>
    </row>
    <row r="42" spans="2:16" ht="28.15" customHeight="1" x14ac:dyDescent="0.2">
      <c r="B42" s="130"/>
      <c r="C42" s="118"/>
      <c r="D42" s="12" t="s">
        <v>96</v>
      </c>
      <c r="E42" s="118"/>
      <c r="F42" s="118"/>
      <c r="G42" s="133"/>
      <c r="H42" s="133"/>
      <c r="I42" s="133"/>
      <c r="J42" s="98"/>
      <c r="K42" s="98"/>
      <c r="L42" s="113"/>
      <c r="M42" s="114"/>
      <c r="N42" s="102"/>
      <c r="O42" s="103"/>
      <c r="P42" s="104"/>
    </row>
    <row r="43" spans="2:16" ht="22.5" x14ac:dyDescent="0.2">
      <c r="B43" s="130"/>
      <c r="C43" s="118"/>
      <c r="D43" s="12" t="s">
        <v>97</v>
      </c>
      <c r="E43" s="118"/>
      <c r="F43" s="118"/>
      <c r="G43" s="133"/>
      <c r="H43" s="133"/>
      <c r="I43" s="133"/>
      <c r="J43" s="98"/>
      <c r="K43" s="98"/>
      <c r="L43" s="115"/>
      <c r="M43" s="116"/>
      <c r="N43" s="105"/>
      <c r="O43" s="106"/>
      <c r="P43" s="107"/>
    </row>
  </sheetData>
  <autoFilter ref="B5:P43">
    <filterColumn colId="3" showButton="0"/>
  </autoFilter>
  <mergeCells count="64">
    <mergeCell ref="C36:C38"/>
    <mergeCell ref="C41:C43"/>
    <mergeCell ref="E24:F43"/>
    <mergeCell ref="L4:M4"/>
    <mergeCell ref="E9:F9"/>
    <mergeCell ref="C10:C14"/>
    <mergeCell ref="C15:C20"/>
    <mergeCell ref="C21:C24"/>
    <mergeCell ref="C25:C28"/>
    <mergeCell ref="H7:H13"/>
    <mergeCell ref="H16:H19"/>
    <mergeCell ref="L14:L15"/>
    <mergeCell ref="G15:G19"/>
    <mergeCell ref="G21:G22"/>
    <mergeCell ref="H21:H22"/>
    <mergeCell ref="C29:C35"/>
    <mergeCell ref="E20:F20"/>
    <mergeCell ref="E21:F21"/>
    <mergeCell ref="E22:F22"/>
    <mergeCell ref="E23:F23"/>
    <mergeCell ref="H24:H25"/>
    <mergeCell ref="G7:G13"/>
    <mergeCell ref="J3:P3"/>
    <mergeCell ref="G3:I4"/>
    <mergeCell ref="B37:B40"/>
    <mergeCell ref="B41:B43"/>
    <mergeCell ref="E5:F5"/>
    <mergeCell ref="E6:F6"/>
    <mergeCell ref="E7:F7"/>
    <mergeCell ref="E8:F8"/>
    <mergeCell ref="E10:F10"/>
    <mergeCell ref="E11:F11"/>
    <mergeCell ref="B30:B36"/>
    <mergeCell ref="B16:B21"/>
    <mergeCell ref="E12:F12"/>
    <mergeCell ref="G24:G25"/>
    <mergeCell ref="G26:I43"/>
    <mergeCell ref="J4:K4"/>
    <mergeCell ref="N4:P4"/>
    <mergeCell ref="A1:P2"/>
    <mergeCell ref="B22:B29"/>
    <mergeCell ref="C6:C8"/>
    <mergeCell ref="B6:B10"/>
    <mergeCell ref="B11:B15"/>
    <mergeCell ref="E17:F17"/>
    <mergeCell ref="E13:F13"/>
    <mergeCell ref="E14:F14"/>
    <mergeCell ref="E15:F15"/>
    <mergeCell ref="E16:F16"/>
    <mergeCell ref="E18:F18"/>
    <mergeCell ref="E19:F19"/>
    <mergeCell ref="B3:D4"/>
    <mergeCell ref="E3:F4"/>
    <mergeCell ref="J14:K43"/>
    <mergeCell ref="N12:P43"/>
    <mergeCell ref="L17:L19"/>
    <mergeCell ref="L20:M43"/>
    <mergeCell ref="J6:J10"/>
    <mergeCell ref="J11:J13"/>
    <mergeCell ref="L7:L8"/>
    <mergeCell ref="L10:L12"/>
    <mergeCell ref="O7:O8"/>
    <mergeCell ref="O9:O11"/>
    <mergeCell ref="N7:N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8D08D"/>
  </sheetPr>
  <dimension ref="A1:AE41"/>
  <sheetViews>
    <sheetView tabSelected="1" view="pageBreakPreview" topLeftCell="B8" zoomScale="37" zoomScaleNormal="60" zoomScaleSheetLayoutView="40" zoomScalePageLayoutView="30" workbookViewId="0">
      <selection activeCell="F11" sqref="F11"/>
    </sheetView>
  </sheetViews>
  <sheetFormatPr baseColWidth="10" defaultColWidth="12.625" defaultRowHeight="15" customHeight="1" x14ac:dyDescent="0.4"/>
  <cols>
    <col min="1" max="1" width="38.875" customWidth="1"/>
    <col min="2" max="2" width="58" style="5" customWidth="1"/>
    <col min="3" max="3" width="84.5" style="40" customWidth="1"/>
    <col min="4" max="4" width="85.875" style="31" customWidth="1"/>
    <col min="5" max="5" width="137.125" customWidth="1"/>
    <col min="6" max="6" width="70.5" style="49" customWidth="1"/>
    <col min="7" max="7" width="13.875" style="48" customWidth="1"/>
    <col min="8" max="8" width="13.375" style="48" customWidth="1"/>
    <col min="9" max="9" width="12.125" style="48" bestFit="1" customWidth="1"/>
    <col min="10" max="10" width="13.125" style="48" customWidth="1"/>
    <col min="11" max="11" width="26.125" bestFit="1" customWidth="1"/>
    <col min="12" max="12" width="26.75" bestFit="1" customWidth="1"/>
    <col min="13" max="13" width="25.375" bestFit="1" customWidth="1"/>
    <col min="14" max="14" width="26.125" customWidth="1"/>
    <col min="15" max="15" width="30.125" customWidth="1"/>
    <col min="16" max="16" width="25.375" bestFit="1" customWidth="1"/>
    <col min="17" max="17" width="26.125" bestFit="1" customWidth="1"/>
    <col min="18" max="18" width="26.75" bestFit="1" customWidth="1"/>
    <col min="19" max="19" width="25.375" bestFit="1" customWidth="1"/>
    <col min="20" max="20" width="26.125" bestFit="1" customWidth="1"/>
    <col min="21" max="21" width="26.75" bestFit="1" customWidth="1"/>
    <col min="22" max="22" width="25.375" bestFit="1" customWidth="1"/>
    <col min="23" max="23" width="25.5" customWidth="1"/>
    <col min="24" max="26" width="25" customWidth="1"/>
    <col min="27" max="27" width="27.875" customWidth="1"/>
    <col min="28" max="28" width="29.375" customWidth="1"/>
    <col min="29" max="29" width="28" customWidth="1"/>
    <col min="30" max="30" width="30.25" customWidth="1"/>
    <col min="31" max="31" width="40.875" customWidth="1"/>
  </cols>
  <sheetData>
    <row r="1" spans="1:31" ht="263.45" customHeight="1" x14ac:dyDescent="0.2">
      <c r="A1" s="148" t="s">
        <v>168</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row>
    <row r="2" spans="1:31" ht="89.45" customHeight="1" x14ac:dyDescent="0.2">
      <c r="A2" s="179" t="s">
        <v>16</v>
      </c>
      <c r="B2" s="179"/>
      <c r="C2" s="180" t="s">
        <v>4</v>
      </c>
      <c r="D2" s="151" t="s">
        <v>5</v>
      </c>
      <c r="E2" s="151"/>
      <c r="F2" s="173" t="s">
        <v>6</v>
      </c>
      <c r="G2" s="174"/>
      <c r="H2" s="174"/>
      <c r="I2" s="174"/>
      <c r="J2" s="175"/>
      <c r="K2" s="150" t="s">
        <v>14</v>
      </c>
      <c r="L2" s="150"/>
      <c r="M2" s="150"/>
      <c r="N2" s="150" t="s">
        <v>24</v>
      </c>
      <c r="O2" s="150"/>
      <c r="P2" s="150"/>
      <c r="Q2" s="150" t="s">
        <v>15</v>
      </c>
      <c r="R2" s="150"/>
      <c r="S2" s="150"/>
      <c r="T2" s="150" t="s">
        <v>32</v>
      </c>
      <c r="U2" s="150"/>
      <c r="V2" s="150"/>
      <c r="W2" s="141" t="s">
        <v>18</v>
      </c>
      <c r="X2" s="141" t="s">
        <v>20</v>
      </c>
      <c r="Y2" s="142" t="s">
        <v>19</v>
      </c>
      <c r="Z2" s="142" t="s">
        <v>27</v>
      </c>
      <c r="AA2" s="143" t="s">
        <v>28</v>
      </c>
      <c r="AB2" s="143" t="s">
        <v>29</v>
      </c>
      <c r="AC2" s="181" t="s">
        <v>30</v>
      </c>
      <c r="AD2" s="181" t="s">
        <v>31</v>
      </c>
      <c r="AE2" s="149" t="s">
        <v>33</v>
      </c>
    </row>
    <row r="3" spans="1:31" ht="89.45" customHeight="1" x14ac:dyDescent="0.2">
      <c r="A3" s="179"/>
      <c r="B3" s="179"/>
      <c r="C3" s="180"/>
      <c r="D3" s="151"/>
      <c r="E3" s="151"/>
      <c r="F3" s="176"/>
      <c r="G3" s="177"/>
      <c r="H3" s="177"/>
      <c r="I3" s="177"/>
      <c r="J3" s="178"/>
      <c r="K3" s="137" t="e">
        <f>+#REF!</f>
        <v>#REF!</v>
      </c>
      <c r="L3" s="137"/>
      <c r="M3" s="137"/>
      <c r="N3" s="137" t="e">
        <f>+#REF!</f>
        <v>#REF!</v>
      </c>
      <c r="O3" s="137"/>
      <c r="P3" s="137"/>
      <c r="Q3" s="137" t="e">
        <f>+#REF!</f>
        <v>#REF!</v>
      </c>
      <c r="R3" s="137"/>
      <c r="S3" s="137"/>
      <c r="T3" s="137" t="e">
        <f>+#REF!</f>
        <v>#REF!</v>
      </c>
      <c r="U3" s="137"/>
      <c r="V3" s="137"/>
      <c r="W3" s="141"/>
      <c r="X3" s="141"/>
      <c r="Y3" s="142"/>
      <c r="Z3" s="142"/>
      <c r="AA3" s="143"/>
      <c r="AB3" s="143"/>
      <c r="AC3" s="181"/>
      <c r="AD3" s="181"/>
      <c r="AE3" s="149"/>
    </row>
    <row r="4" spans="1:31" s="5" customFormat="1" ht="81.599999999999994" customHeight="1" x14ac:dyDescent="0.35">
      <c r="A4" s="152" t="s">
        <v>11</v>
      </c>
      <c r="B4" s="182" t="s">
        <v>43</v>
      </c>
      <c r="C4" s="182" t="s">
        <v>22</v>
      </c>
      <c r="D4" s="182" t="s">
        <v>0</v>
      </c>
      <c r="E4" s="152" t="s">
        <v>163</v>
      </c>
      <c r="F4" s="152" t="s">
        <v>165</v>
      </c>
      <c r="G4" s="152" t="s">
        <v>21</v>
      </c>
      <c r="H4" s="152"/>
      <c r="I4" s="152"/>
      <c r="J4" s="152"/>
      <c r="K4" s="146" t="s">
        <v>23</v>
      </c>
      <c r="L4" s="147"/>
      <c r="M4" s="147"/>
      <c r="N4" s="156" t="s">
        <v>17</v>
      </c>
      <c r="O4" s="157"/>
      <c r="P4" s="157"/>
      <c r="Q4" s="153" t="s">
        <v>25</v>
      </c>
      <c r="R4" s="153"/>
      <c r="S4" s="153"/>
      <c r="T4" s="154" t="s">
        <v>26</v>
      </c>
      <c r="U4" s="155"/>
      <c r="V4" s="155"/>
      <c r="W4" s="141"/>
      <c r="X4" s="141"/>
      <c r="Y4" s="142"/>
      <c r="Z4" s="142"/>
      <c r="AA4" s="143"/>
      <c r="AB4" s="143"/>
      <c r="AC4" s="181"/>
      <c r="AD4" s="181"/>
      <c r="AE4" s="149"/>
    </row>
    <row r="5" spans="1:31" s="5" customFormat="1" ht="139.9" customHeight="1" x14ac:dyDescent="0.35">
      <c r="A5" s="158"/>
      <c r="B5" s="165"/>
      <c r="C5" s="183"/>
      <c r="D5" s="184"/>
      <c r="E5" s="158"/>
      <c r="F5" s="152"/>
      <c r="G5" s="9">
        <v>2025</v>
      </c>
      <c r="H5" s="9">
        <v>2026</v>
      </c>
      <c r="I5" s="9">
        <v>2027</v>
      </c>
      <c r="J5" s="9">
        <v>2028</v>
      </c>
      <c r="K5" s="32" t="s">
        <v>1</v>
      </c>
      <c r="L5" s="32" t="s">
        <v>2</v>
      </c>
      <c r="M5" s="32" t="s">
        <v>3</v>
      </c>
      <c r="N5" s="33" t="s">
        <v>1</v>
      </c>
      <c r="O5" s="33" t="s">
        <v>2</v>
      </c>
      <c r="P5" s="33" t="s">
        <v>3</v>
      </c>
      <c r="Q5" s="34" t="s">
        <v>1</v>
      </c>
      <c r="R5" s="34" t="s">
        <v>2</v>
      </c>
      <c r="S5" s="34" t="s">
        <v>3</v>
      </c>
      <c r="T5" s="35" t="s">
        <v>1</v>
      </c>
      <c r="U5" s="35" t="s">
        <v>2</v>
      </c>
      <c r="V5" s="35" t="s">
        <v>3</v>
      </c>
      <c r="W5" s="141"/>
      <c r="X5" s="141"/>
      <c r="Y5" s="142"/>
      <c r="Z5" s="142"/>
      <c r="AA5" s="143"/>
      <c r="AB5" s="143"/>
      <c r="AC5" s="181"/>
      <c r="AD5" s="181"/>
      <c r="AE5" s="149"/>
    </row>
    <row r="6" spans="1:31" ht="306.75" customHeight="1" x14ac:dyDescent="0.2">
      <c r="A6" s="170" t="s">
        <v>312</v>
      </c>
      <c r="B6" s="161" t="s">
        <v>122</v>
      </c>
      <c r="C6" s="138" t="s">
        <v>220</v>
      </c>
      <c r="D6" s="55" t="s">
        <v>270</v>
      </c>
      <c r="E6" s="56" t="s">
        <v>271</v>
      </c>
      <c r="F6" s="36" t="s">
        <v>307</v>
      </c>
      <c r="G6" s="21" t="s">
        <v>185</v>
      </c>
      <c r="H6" s="21" t="s">
        <v>185</v>
      </c>
      <c r="I6" s="21" t="s">
        <v>185</v>
      </c>
      <c r="J6" s="21" t="s">
        <v>185</v>
      </c>
      <c r="K6" s="46">
        <v>2</v>
      </c>
      <c r="L6" s="6">
        <v>1</v>
      </c>
      <c r="M6" s="8">
        <f t="shared" ref="M6:M17" si="0">+L6/K6</f>
        <v>0.5</v>
      </c>
      <c r="N6" s="7">
        <v>1</v>
      </c>
      <c r="O6" s="7">
        <v>0</v>
      </c>
      <c r="P6" s="8">
        <f t="shared" ref="P6:P17" si="1">O6/N6</f>
        <v>0</v>
      </c>
      <c r="Q6" s="6">
        <v>1</v>
      </c>
      <c r="R6" s="6">
        <v>0</v>
      </c>
      <c r="S6" s="8">
        <f t="shared" ref="S6:S17" si="2">+R6/Q6</f>
        <v>0</v>
      </c>
      <c r="T6" s="6">
        <v>1</v>
      </c>
      <c r="U6" s="6">
        <v>0</v>
      </c>
      <c r="V6" s="10">
        <f t="shared" ref="V6:V17" si="3">+U6/T6</f>
        <v>0</v>
      </c>
      <c r="W6" s="134">
        <f>+AVERAGE(M6:M16)</f>
        <v>0.05</v>
      </c>
      <c r="X6" s="134">
        <f>+AVERAGE(W6:W17)</f>
        <v>2.5000000000000001E-2</v>
      </c>
      <c r="Y6" s="134">
        <f>+AVERAGE(P6:P16)</f>
        <v>0</v>
      </c>
      <c r="Z6" s="134">
        <f>+AVERAGE(Y6:Y38)</f>
        <v>0</v>
      </c>
      <c r="AA6" s="134">
        <f>+AVERAGE(S6:S16)</f>
        <v>0.32429999999999998</v>
      </c>
      <c r="AB6" s="134">
        <f>+AVERAGE(AA6:AA38)</f>
        <v>6.4860000000000001E-2</v>
      </c>
      <c r="AC6" s="134">
        <f>+AVERAGE(V6:V16)</f>
        <v>0</v>
      </c>
      <c r="AD6" s="134">
        <f>+AVERAGE(AC6:AC38)</f>
        <v>0</v>
      </c>
      <c r="AE6" s="159" t="e">
        <f>+AVERAGE(K4:V4)</f>
        <v>#DIV/0!</v>
      </c>
    </row>
    <row r="7" spans="1:31" ht="408" customHeight="1" x14ac:dyDescent="0.2">
      <c r="A7" s="171"/>
      <c r="B7" s="162"/>
      <c r="C7" s="139"/>
      <c r="D7" s="57" t="s">
        <v>129</v>
      </c>
      <c r="E7" s="58" t="s">
        <v>299</v>
      </c>
      <c r="F7" s="36" t="s">
        <v>303</v>
      </c>
      <c r="G7" s="21" t="s">
        <v>185</v>
      </c>
      <c r="H7" s="21" t="s">
        <v>185</v>
      </c>
      <c r="I7" s="21" t="s">
        <v>185</v>
      </c>
      <c r="J7" s="21" t="s">
        <v>185</v>
      </c>
      <c r="K7" s="46">
        <v>1</v>
      </c>
      <c r="L7" s="6">
        <v>0</v>
      </c>
      <c r="M7" s="8">
        <f t="shared" si="0"/>
        <v>0</v>
      </c>
      <c r="N7" s="7">
        <v>1</v>
      </c>
      <c r="O7" s="7">
        <v>0</v>
      </c>
      <c r="P7" s="8">
        <f t="shared" si="1"/>
        <v>0</v>
      </c>
      <c r="Q7" s="6">
        <v>1</v>
      </c>
      <c r="R7" s="6">
        <v>0</v>
      </c>
      <c r="S7" s="8">
        <f t="shared" si="2"/>
        <v>0</v>
      </c>
      <c r="T7" s="6">
        <v>1</v>
      </c>
      <c r="U7" s="6">
        <v>0</v>
      </c>
      <c r="V7" s="10">
        <f t="shared" si="3"/>
        <v>0</v>
      </c>
      <c r="W7" s="135"/>
      <c r="X7" s="135"/>
      <c r="Y7" s="135"/>
      <c r="Z7" s="135"/>
      <c r="AA7" s="135"/>
      <c r="AB7" s="135"/>
      <c r="AC7" s="135"/>
      <c r="AD7" s="135"/>
      <c r="AE7" s="160"/>
    </row>
    <row r="8" spans="1:31" ht="122.25" customHeight="1" x14ac:dyDescent="0.2">
      <c r="A8" s="171"/>
      <c r="B8" s="162"/>
      <c r="C8" s="140"/>
      <c r="D8" s="59" t="s">
        <v>132</v>
      </c>
      <c r="E8" s="60" t="s">
        <v>304</v>
      </c>
      <c r="F8" s="36" t="s">
        <v>272</v>
      </c>
      <c r="G8" s="36"/>
      <c r="H8" s="21" t="s">
        <v>185</v>
      </c>
      <c r="I8" s="36"/>
      <c r="J8" s="21" t="s">
        <v>185</v>
      </c>
      <c r="K8" s="46" t="s">
        <v>256</v>
      </c>
      <c r="L8" s="6" t="s">
        <v>256</v>
      </c>
      <c r="M8" s="8" t="s">
        <v>256</v>
      </c>
      <c r="N8" s="7">
        <v>1</v>
      </c>
      <c r="O8" s="7">
        <v>0</v>
      </c>
      <c r="P8" s="8">
        <f t="shared" si="1"/>
        <v>0</v>
      </c>
      <c r="Q8" s="6" t="s">
        <v>256</v>
      </c>
      <c r="R8" s="6" t="s">
        <v>256</v>
      </c>
      <c r="S8" s="8" t="s">
        <v>256</v>
      </c>
      <c r="T8" s="6">
        <v>1</v>
      </c>
      <c r="U8" s="6">
        <v>0</v>
      </c>
      <c r="V8" s="10">
        <f t="shared" si="3"/>
        <v>0</v>
      </c>
      <c r="W8" s="135"/>
      <c r="X8" s="135"/>
      <c r="Y8" s="135"/>
      <c r="Z8" s="135"/>
      <c r="AA8" s="135"/>
      <c r="AB8" s="135"/>
      <c r="AC8" s="135"/>
      <c r="AD8" s="135"/>
      <c r="AE8" s="160"/>
    </row>
    <row r="9" spans="1:31" ht="129" customHeight="1" x14ac:dyDescent="0.2">
      <c r="A9" s="171"/>
      <c r="B9" s="162"/>
      <c r="C9" s="28" t="s">
        <v>269</v>
      </c>
      <c r="D9" s="64" t="s">
        <v>184</v>
      </c>
      <c r="E9" s="65" t="s">
        <v>273</v>
      </c>
      <c r="F9" s="21" t="s">
        <v>274</v>
      </c>
      <c r="G9" s="21" t="s">
        <v>185</v>
      </c>
      <c r="H9" s="21" t="s">
        <v>185</v>
      </c>
      <c r="I9" s="21" t="s">
        <v>185</v>
      </c>
      <c r="J9" s="21" t="s">
        <v>185</v>
      </c>
      <c r="K9" s="46">
        <v>1</v>
      </c>
      <c r="L9" s="6">
        <v>0</v>
      </c>
      <c r="M9" s="8">
        <f t="shared" si="0"/>
        <v>0</v>
      </c>
      <c r="N9" s="7">
        <v>1</v>
      </c>
      <c r="O9" s="7">
        <v>0</v>
      </c>
      <c r="P9" s="8">
        <f t="shared" si="1"/>
        <v>0</v>
      </c>
      <c r="Q9" s="6">
        <v>1</v>
      </c>
      <c r="R9" s="6">
        <f>2.3*1.2*0.47</f>
        <v>1.2971999999999999</v>
      </c>
      <c r="S9" s="8">
        <f t="shared" si="2"/>
        <v>1.2971999999999999</v>
      </c>
      <c r="T9" s="6">
        <v>1</v>
      </c>
      <c r="U9" s="6">
        <v>0</v>
      </c>
      <c r="V9" s="10">
        <f t="shared" si="3"/>
        <v>0</v>
      </c>
      <c r="W9" s="135"/>
      <c r="X9" s="135"/>
      <c r="Y9" s="135"/>
      <c r="Z9" s="135"/>
      <c r="AA9" s="135"/>
      <c r="AB9" s="135"/>
      <c r="AC9" s="135"/>
      <c r="AD9" s="135"/>
      <c r="AE9" s="160"/>
    </row>
    <row r="10" spans="1:31" ht="191.25" customHeight="1" x14ac:dyDescent="0.2">
      <c r="A10" s="171"/>
      <c r="B10" s="162"/>
      <c r="C10" s="61" t="s">
        <v>186</v>
      </c>
      <c r="D10" s="62" t="s">
        <v>188</v>
      </c>
      <c r="E10" s="63" t="s">
        <v>313</v>
      </c>
      <c r="F10" s="21" t="s">
        <v>300</v>
      </c>
      <c r="G10" s="21" t="s">
        <v>185</v>
      </c>
      <c r="H10" s="21"/>
      <c r="I10" s="21"/>
      <c r="J10" s="21">
        <v>5</v>
      </c>
      <c r="K10" s="46">
        <v>1</v>
      </c>
      <c r="L10" s="6">
        <v>0</v>
      </c>
      <c r="M10" s="8">
        <f t="shared" si="0"/>
        <v>0</v>
      </c>
      <c r="N10" s="7" t="s">
        <v>256</v>
      </c>
      <c r="O10" s="7" t="s">
        <v>256</v>
      </c>
      <c r="P10" s="8" t="s">
        <v>256</v>
      </c>
      <c r="Q10" s="6" t="s">
        <v>256</v>
      </c>
      <c r="R10" s="6" t="s">
        <v>256</v>
      </c>
      <c r="S10" s="8" t="s">
        <v>256</v>
      </c>
      <c r="T10" s="6" t="s">
        <v>256</v>
      </c>
      <c r="U10" s="6" t="s">
        <v>256</v>
      </c>
      <c r="V10" s="10" t="s">
        <v>256</v>
      </c>
      <c r="W10" s="135"/>
      <c r="X10" s="135"/>
      <c r="Y10" s="135"/>
      <c r="Z10" s="135"/>
      <c r="AA10" s="135"/>
      <c r="AB10" s="135"/>
      <c r="AC10" s="135"/>
      <c r="AD10" s="135"/>
      <c r="AE10" s="160"/>
    </row>
    <row r="11" spans="1:31" ht="140.25" customHeight="1" x14ac:dyDescent="0.2">
      <c r="A11" s="171"/>
      <c r="B11" s="162"/>
      <c r="C11" s="166" t="s">
        <v>195</v>
      </c>
      <c r="D11" s="62" t="s">
        <v>189</v>
      </c>
      <c r="E11" s="63" t="s">
        <v>275</v>
      </c>
      <c r="F11" s="21">
        <v>9</v>
      </c>
      <c r="G11" s="21" t="s">
        <v>185</v>
      </c>
      <c r="H11" s="21"/>
      <c r="I11" s="21"/>
      <c r="J11" s="21"/>
      <c r="K11" s="46">
        <v>1</v>
      </c>
      <c r="L11" s="6">
        <v>0</v>
      </c>
      <c r="M11" s="8">
        <f t="shared" ref="M11:M15" si="4">+L11/K11</f>
        <v>0</v>
      </c>
      <c r="N11" s="7" t="s">
        <v>256</v>
      </c>
      <c r="O11" s="7" t="s">
        <v>256</v>
      </c>
      <c r="P11" s="8" t="s">
        <v>256</v>
      </c>
      <c r="Q11" s="6" t="s">
        <v>256</v>
      </c>
      <c r="R11" s="6" t="s">
        <v>256</v>
      </c>
      <c r="S11" s="8" t="s">
        <v>256</v>
      </c>
      <c r="T11" s="6" t="s">
        <v>256</v>
      </c>
      <c r="U11" s="6" t="s">
        <v>256</v>
      </c>
      <c r="V11" s="10" t="s">
        <v>256</v>
      </c>
      <c r="W11" s="135"/>
      <c r="X11" s="135"/>
      <c r="Y11" s="135"/>
      <c r="Z11" s="135"/>
      <c r="AA11" s="135"/>
      <c r="AB11" s="135"/>
      <c r="AC11" s="135"/>
      <c r="AD11" s="135"/>
      <c r="AE11" s="160"/>
    </row>
    <row r="12" spans="1:31" ht="123.75" customHeight="1" x14ac:dyDescent="0.2">
      <c r="A12" s="171"/>
      <c r="B12" s="162"/>
      <c r="C12" s="166"/>
      <c r="D12" s="62" t="s">
        <v>190</v>
      </c>
      <c r="E12" s="63" t="s">
        <v>276</v>
      </c>
      <c r="F12" s="21" t="s">
        <v>300</v>
      </c>
      <c r="G12" s="21" t="s">
        <v>185</v>
      </c>
      <c r="H12" s="21"/>
      <c r="I12" s="21"/>
      <c r="J12" s="21"/>
      <c r="K12" s="46">
        <v>1</v>
      </c>
      <c r="L12" s="6">
        <v>0</v>
      </c>
      <c r="M12" s="8">
        <f t="shared" si="4"/>
        <v>0</v>
      </c>
      <c r="N12" s="7" t="s">
        <v>256</v>
      </c>
      <c r="O12" s="7" t="s">
        <v>256</v>
      </c>
      <c r="P12" s="8" t="s">
        <v>256</v>
      </c>
      <c r="Q12" s="6" t="s">
        <v>256</v>
      </c>
      <c r="R12" s="6" t="s">
        <v>256</v>
      </c>
      <c r="S12" s="8" t="s">
        <v>256</v>
      </c>
      <c r="T12" s="6" t="s">
        <v>256</v>
      </c>
      <c r="U12" s="6" t="s">
        <v>256</v>
      </c>
      <c r="V12" s="10" t="s">
        <v>256</v>
      </c>
      <c r="W12" s="135"/>
      <c r="X12" s="135"/>
      <c r="Y12" s="135"/>
      <c r="Z12" s="135"/>
      <c r="AA12" s="135"/>
      <c r="AB12" s="135"/>
      <c r="AC12" s="135"/>
      <c r="AD12" s="135"/>
      <c r="AE12" s="160"/>
    </row>
    <row r="13" spans="1:31" ht="166.5" customHeight="1" x14ac:dyDescent="0.2">
      <c r="A13" s="171"/>
      <c r="B13" s="162"/>
      <c r="C13" s="166" t="s">
        <v>196</v>
      </c>
      <c r="D13" s="62" t="s">
        <v>192</v>
      </c>
      <c r="E13" s="63" t="s">
        <v>277</v>
      </c>
      <c r="F13" s="21" t="s">
        <v>300</v>
      </c>
      <c r="G13" s="21" t="s">
        <v>185</v>
      </c>
      <c r="H13" s="21"/>
      <c r="I13" s="21"/>
      <c r="J13" s="21"/>
      <c r="K13" s="46">
        <v>1</v>
      </c>
      <c r="L13" s="6">
        <v>0</v>
      </c>
      <c r="M13" s="8">
        <f t="shared" si="4"/>
        <v>0</v>
      </c>
      <c r="N13" s="7" t="s">
        <v>256</v>
      </c>
      <c r="O13" s="7" t="s">
        <v>256</v>
      </c>
      <c r="P13" s="8" t="s">
        <v>256</v>
      </c>
      <c r="Q13" s="6" t="s">
        <v>256</v>
      </c>
      <c r="R13" s="6" t="s">
        <v>256</v>
      </c>
      <c r="S13" s="8" t="s">
        <v>256</v>
      </c>
      <c r="T13" s="6" t="s">
        <v>256</v>
      </c>
      <c r="U13" s="6" t="s">
        <v>256</v>
      </c>
      <c r="V13" s="10" t="s">
        <v>256</v>
      </c>
      <c r="W13" s="135"/>
      <c r="X13" s="135"/>
      <c r="Y13" s="135"/>
      <c r="Z13" s="135"/>
      <c r="AA13" s="135"/>
      <c r="AB13" s="135"/>
      <c r="AC13" s="135"/>
      <c r="AD13" s="135"/>
      <c r="AE13" s="160"/>
    </row>
    <row r="14" spans="1:31" ht="129" customHeight="1" x14ac:dyDescent="0.2">
      <c r="A14" s="171"/>
      <c r="B14" s="162"/>
      <c r="C14" s="166"/>
      <c r="D14" s="62" t="s">
        <v>193</v>
      </c>
      <c r="E14" s="63" t="s">
        <v>310</v>
      </c>
      <c r="F14" s="21" t="s">
        <v>305</v>
      </c>
      <c r="G14" s="21" t="s">
        <v>185</v>
      </c>
      <c r="H14" s="21"/>
      <c r="I14" s="21"/>
      <c r="J14" s="21"/>
      <c r="K14" s="46">
        <v>1</v>
      </c>
      <c r="L14" s="6">
        <v>0</v>
      </c>
      <c r="M14" s="8">
        <f t="shared" si="4"/>
        <v>0</v>
      </c>
      <c r="N14" s="7" t="s">
        <v>256</v>
      </c>
      <c r="O14" s="7" t="s">
        <v>256</v>
      </c>
      <c r="P14" s="8" t="s">
        <v>256</v>
      </c>
      <c r="Q14" s="6" t="s">
        <v>256</v>
      </c>
      <c r="R14" s="6" t="s">
        <v>256</v>
      </c>
      <c r="S14" s="8" t="s">
        <v>256</v>
      </c>
      <c r="T14" s="6" t="s">
        <v>256</v>
      </c>
      <c r="U14" s="6" t="s">
        <v>256</v>
      </c>
      <c r="V14" s="10" t="s">
        <v>256</v>
      </c>
      <c r="W14" s="135"/>
      <c r="X14" s="135"/>
      <c r="Y14" s="135"/>
      <c r="Z14" s="135"/>
      <c r="AA14" s="135"/>
      <c r="AB14" s="135"/>
      <c r="AC14" s="135"/>
      <c r="AD14" s="135"/>
      <c r="AE14" s="160"/>
    </row>
    <row r="15" spans="1:31" ht="119.25" customHeight="1" x14ac:dyDescent="0.2">
      <c r="A15" s="171"/>
      <c r="B15" s="163"/>
      <c r="C15" s="166"/>
      <c r="D15" s="62" t="s">
        <v>278</v>
      </c>
      <c r="E15" s="63" t="s">
        <v>308</v>
      </c>
      <c r="F15" s="21" t="s">
        <v>300</v>
      </c>
      <c r="G15" s="21" t="s">
        <v>185</v>
      </c>
      <c r="H15" s="21"/>
      <c r="I15" s="21"/>
      <c r="J15" s="21"/>
      <c r="K15" s="46">
        <v>1</v>
      </c>
      <c r="L15" s="6">
        <v>0</v>
      </c>
      <c r="M15" s="8">
        <f t="shared" si="4"/>
        <v>0</v>
      </c>
      <c r="N15" s="7" t="s">
        <v>256</v>
      </c>
      <c r="O15" s="7" t="s">
        <v>256</v>
      </c>
      <c r="P15" s="8" t="s">
        <v>256</v>
      </c>
      <c r="Q15" s="6" t="s">
        <v>256</v>
      </c>
      <c r="R15" s="6" t="s">
        <v>256</v>
      </c>
      <c r="S15" s="8" t="s">
        <v>256</v>
      </c>
      <c r="T15" s="6" t="s">
        <v>256</v>
      </c>
      <c r="U15" s="6" t="s">
        <v>256</v>
      </c>
      <c r="V15" s="10" t="s">
        <v>256</v>
      </c>
      <c r="W15" s="136"/>
      <c r="X15" s="135"/>
      <c r="Y15" s="136"/>
      <c r="Z15" s="135"/>
      <c r="AA15" s="136"/>
      <c r="AB15" s="135"/>
      <c r="AC15" s="136"/>
      <c r="AD15" s="135"/>
      <c r="AE15" s="160"/>
    </row>
    <row r="16" spans="1:31" ht="127.5" customHeight="1" x14ac:dyDescent="0.2">
      <c r="A16" s="171"/>
      <c r="B16" s="164" t="str">
        <f>'Generalid Municipio de Gachetá'!B16</f>
        <v>RESTAURACIÓN ECOSISTEMICA</v>
      </c>
      <c r="C16" s="138" t="s">
        <v>226</v>
      </c>
      <c r="D16" s="55" t="s">
        <v>266</v>
      </c>
      <c r="E16" s="54" t="s">
        <v>279</v>
      </c>
      <c r="F16" s="21" t="s">
        <v>280</v>
      </c>
      <c r="G16" s="21" t="s">
        <v>185</v>
      </c>
      <c r="H16" s="21" t="s">
        <v>185</v>
      </c>
      <c r="I16" s="21"/>
      <c r="J16" s="21"/>
      <c r="K16" s="46">
        <v>1</v>
      </c>
      <c r="L16" s="6">
        <v>0</v>
      </c>
      <c r="M16" s="8">
        <f t="shared" si="0"/>
        <v>0</v>
      </c>
      <c r="N16" s="7">
        <v>1</v>
      </c>
      <c r="O16" s="7">
        <v>0</v>
      </c>
      <c r="P16" s="8">
        <f t="shared" si="1"/>
        <v>0</v>
      </c>
      <c r="Q16" s="6">
        <v>1</v>
      </c>
      <c r="R16" s="6">
        <v>0</v>
      </c>
      <c r="S16" s="8">
        <f t="shared" si="2"/>
        <v>0</v>
      </c>
      <c r="T16" s="6">
        <v>1</v>
      </c>
      <c r="U16" s="6">
        <v>0</v>
      </c>
      <c r="V16" s="10">
        <f t="shared" si="3"/>
        <v>0</v>
      </c>
      <c r="W16" s="137">
        <f>+AVERAGE(M16:M17)</f>
        <v>0</v>
      </c>
      <c r="X16" s="135"/>
      <c r="Y16" s="137">
        <f>+AVERAGE(P16:P17)</f>
        <v>0</v>
      </c>
      <c r="Z16" s="135"/>
      <c r="AA16" s="137">
        <f>+AVERAGE(S16:S17)</f>
        <v>0</v>
      </c>
      <c r="AB16" s="135"/>
      <c r="AC16" s="137">
        <f>+AVERAGE(V16:V17)</f>
        <v>0</v>
      </c>
      <c r="AD16" s="135"/>
      <c r="AE16" s="160"/>
    </row>
    <row r="17" spans="1:31" ht="150" customHeight="1" x14ac:dyDescent="0.2">
      <c r="A17" s="171"/>
      <c r="B17" s="165"/>
      <c r="C17" s="139"/>
      <c r="D17" s="74" t="s">
        <v>267</v>
      </c>
      <c r="E17" s="76" t="s">
        <v>281</v>
      </c>
      <c r="F17" s="21" t="s">
        <v>282</v>
      </c>
      <c r="G17" s="21"/>
      <c r="H17" s="21" t="s">
        <v>185</v>
      </c>
      <c r="I17" s="21" t="s">
        <v>185</v>
      </c>
      <c r="J17" s="21" t="s">
        <v>185</v>
      </c>
      <c r="K17" s="46">
        <v>1</v>
      </c>
      <c r="L17" s="6">
        <v>0</v>
      </c>
      <c r="M17" s="8">
        <f t="shared" si="0"/>
        <v>0</v>
      </c>
      <c r="N17" s="7">
        <v>1</v>
      </c>
      <c r="O17" s="7">
        <v>0</v>
      </c>
      <c r="P17" s="8">
        <f t="shared" si="1"/>
        <v>0</v>
      </c>
      <c r="Q17" s="6">
        <v>1</v>
      </c>
      <c r="R17" s="6">
        <v>0</v>
      </c>
      <c r="S17" s="8">
        <f t="shared" si="2"/>
        <v>0</v>
      </c>
      <c r="T17" s="6">
        <v>1</v>
      </c>
      <c r="U17" s="6">
        <v>0</v>
      </c>
      <c r="V17" s="10">
        <f t="shared" si="3"/>
        <v>0</v>
      </c>
      <c r="W17" s="137"/>
      <c r="X17" s="135"/>
      <c r="Y17" s="137"/>
      <c r="Z17" s="135"/>
      <c r="AA17" s="137"/>
      <c r="AB17" s="135"/>
      <c r="AC17" s="137"/>
      <c r="AD17" s="135"/>
      <c r="AE17" s="160"/>
    </row>
    <row r="18" spans="1:31" ht="168" customHeight="1" x14ac:dyDescent="0.2">
      <c r="A18" s="171"/>
      <c r="B18" s="144" t="str">
        <f>'Generalid Municipio de Gachetá'!B18</f>
        <v>TURISMO</v>
      </c>
      <c r="C18" s="37" t="s">
        <v>224</v>
      </c>
      <c r="D18" s="77" t="s">
        <v>261</v>
      </c>
      <c r="E18" s="75" t="s">
        <v>309</v>
      </c>
      <c r="F18" s="21" t="s">
        <v>253</v>
      </c>
      <c r="G18" s="21" t="s">
        <v>185</v>
      </c>
      <c r="H18" s="21" t="s">
        <v>185</v>
      </c>
      <c r="I18" s="47"/>
      <c r="J18" s="47"/>
      <c r="K18" s="46">
        <v>1</v>
      </c>
      <c r="L18" s="6">
        <v>0</v>
      </c>
      <c r="M18" s="8">
        <f t="shared" ref="M18:M20" si="5">+L18/K18</f>
        <v>0</v>
      </c>
      <c r="N18" s="7">
        <v>1</v>
      </c>
      <c r="O18" s="7">
        <v>0</v>
      </c>
      <c r="P18" s="8">
        <f t="shared" ref="P18:P37" si="6">O18/N18</f>
        <v>0</v>
      </c>
      <c r="Q18" s="6">
        <v>1</v>
      </c>
      <c r="R18" s="6">
        <v>0</v>
      </c>
      <c r="S18" s="8">
        <f t="shared" ref="S18:S37" si="7">+R18/Q18</f>
        <v>0</v>
      </c>
      <c r="T18" s="6">
        <v>1</v>
      </c>
      <c r="U18" s="6">
        <v>0</v>
      </c>
      <c r="V18" s="10">
        <f t="shared" ref="V18:V37" si="8">+U18/T18</f>
        <v>0</v>
      </c>
      <c r="W18" s="137">
        <f>+AVERAGE(M18:M19)</f>
        <v>0</v>
      </c>
      <c r="X18" s="135"/>
      <c r="Y18" s="137">
        <f>+AVERAGE(P18:P19)</f>
        <v>0</v>
      </c>
      <c r="Z18" s="135"/>
      <c r="AA18" s="137">
        <f>+AVERAGE(S18:S19)</f>
        <v>0</v>
      </c>
      <c r="AB18" s="135"/>
      <c r="AC18" s="137">
        <f>+AVERAGE(V18:V19)</f>
        <v>0</v>
      </c>
      <c r="AD18" s="135"/>
      <c r="AE18" s="160"/>
    </row>
    <row r="19" spans="1:31" ht="126.75" customHeight="1" x14ac:dyDescent="0.2">
      <c r="A19" s="171"/>
      <c r="B19" s="145"/>
      <c r="C19" s="37" t="s">
        <v>225</v>
      </c>
      <c r="D19" s="74" t="s">
        <v>260</v>
      </c>
      <c r="E19" s="75" t="s">
        <v>306</v>
      </c>
      <c r="F19" s="21" t="s">
        <v>253</v>
      </c>
      <c r="G19" s="21" t="s">
        <v>185</v>
      </c>
      <c r="H19" s="21" t="s">
        <v>185</v>
      </c>
      <c r="I19" s="21" t="s">
        <v>185</v>
      </c>
      <c r="J19" s="21" t="s">
        <v>185</v>
      </c>
      <c r="K19" s="46">
        <v>1</v>
      </c>
      <c r="L19" s="6">
        <v>0</v>
      </c>
      <c r="M19" s="8">
        <f t="shared" si="5"/>
        <v>0</v>
      </c>
      <c r="N19" s="7">
        <v>1</v>
      </c>
      <c r="O19" s="7">
        <v>0</v>
      </c>
      <c r="P19" s="8">
        <f t="shared" si="6"/>
        <v>0</v>
      </c>
      <c r="Q19" s="6">
        <v>1</v>
      </c>
      <c r="R19" s="6">
        <v>0</v>
      </c>
      <c r="S19" s="8">
        <f t="shared" si="7"/>
        <v>0</v>
      </c>
      <c r="T19" s="6">
        <v>1</v>
      </c>
      <c r="U19" s="6">
        <v>0</v>
      </c>
      <c r="V19" s="10">
        <f t="shared" si="8"/>
        <v>0</v>
      </c>
      <c r="W19" s="137"/>
      <c r="X19" s="135"/>
      <c r="Y19" s="137"/>
      <c r="Z19" s="135"/>
      <c r="AA19" s="137"/>
      <c r="AB19" s="135"/>
      <c r="AC19" s="137"/>
      <c r="AD19" s="135"/>
      <c r="AE19" s="160"/>
    </row>
    <row r="20" spans="1:31" s="30" customFormat="1" ht="135.75" customHeight="1" x14ac:dyDescent="0.2">
      <c r="A20" s="171"/>
      <c r="B20" s="168" t="s">
        <v>174</v>
      </c>
      <c r="C20" s="53" t="s">
        <v>214</v>
      </c>
      <c r="D20" s="68" t="s">
        <v>264</v>
      </c>
      <c r="E20" s="71" t="s">
        <v>283</v>
      </c>
      <c r="F20" s="50" t="s">
        <v>253</v>
      </c>
      <c r="G20" s="21" t="s">
        <v>185</v>
      </c>
      <c r="H20" s="21" t="s">
        <v>185</v>
      </c>
      <c r="I20" s="21" t="s">
        <v>185</v>
      </c>
      <c r="J20" s="21" t="s">
        <v>185</v>
      </c>
      <c r="K20" s="46">
        <v>1</v>
      </c>
      <c r="L20" s="6">
        <v>0</v>
      </c>
      <c r="M20" s="8">
        <f t="shared" si="5"/>
        <v>0</v>
      </c>
      <c r="N20" s="7">
        <v>1</v>
      </c>
      <c r="O20" s="7">
        <v>0</v>
      </c>
      <c r="P20" s="8">
        <f t="shared" si="6"/>
        <v>0</v>
      </c>
      <c r="Q20" s="6">
        <v>1</v>
      </c>
      <c r="R20" s="6">
        <v>0</v>
      </c>
      <c r="S20" s="8">
        <f t="shared" si="7"/>
        <v>0</v>
      </c>
      <c r="T20" s="6">
        <v>1</v>
      </c>
      <c r="U20" s="6">
        <v>0</v>
      </c>
      <c r="V20" s="10">
        <f t="shared" si="8"/>
        <v>0</v>
      </c>
      <c r="W20" s="137">
        <f>+AVERAGE(M20:M21)</f>
        <v>0</v>
      </c>
      <c r="X20" s="135"/>
      <c r="Y20" s="137">
        <f>+AVERAGE(P20:P21)</f>
        <v>0</v>
      </c>
      <c r="Z20" s="135"/>
      <c r="AA20" s="137">
        <f>+AVERAGE(S20:S21)</f>
        <v>0</v>
      </c>
      <c r="AB20" s="135"/>
      <c r="AC20" s="137">
        <f>+AVERAGE(V20:V21)</f>
        <v>0</v>
      </c>
      <c r="AD20" s="135"/>
      <c r="AE20" s="160"/>
    </row>
    <row r="21" spans="1:31" s="30" customFormat="1" ht="146.25" customHeight="1" x14ac:dyDescent="0.2">
      <c r="A21" s="171"/>
      <c r="B21" s="169"/>
      <c r="C21" s="38" t="s">
        <v>222</v>
      </c>
      <c r="D21" s="68" t="s">
        <v>265</v>
      </c>
      <c r="E21" s="71" t="s">
        <v>285</v>
      </c>
      <c r="F21" s="50" t="s">
        <v>284</v>
      </c>
      <c r="G21" s="21" t="s">
        <v>185</v>
      </c>
      <c r="H21" s="21" t="s">
        <v>185</v>
      </c>
      <c r="I21" s="21" t="s">
        <v>185</v>
      </c>
      <c r="J21" s="21" t="s">
        <v>185</v>
      </c>
      <c r="K21" s="46">
        <v>1</v>
      </c>
      <c r="L21" s="6">
        <v>0</v>
      </c>
      <c r="M21" s="8">
        <f t="shared" ref="M21:M37" si="9">+L21/K21</f>
        <v>0</v>
      </c>
      <c r="N21" s="7">
        <v>1</v>
      </c>
      <c r="O21" s="7">
        <v>0</v>
      </c>
      <c r="P21" s="8">
        <f t="shared" si="6"/>
        <v>0</v>
      </c>
      <c r="Q21" s="6">
        <v>1</v>
      </c>
      <c r="R21" s="6">
        <v>0</v>
      </c>
      <c r="S21" s="8">
        <f t="shared" si="7"/>
        <v>0</v>
      </c>
      <c r="T21" s="6">
        <v>1</v>
      </c>
      <c r="U21" s="6">
        <v>0</v>
      </c>
      <c r="V21" s="10">
        <f t="shared" si="8"/>
        <v>0</v>
      </c>
      <c r="W21" s="137"/>
      <c r="X21" s="135"/>
      <c r="Y21" s="137"/>
      <c r="Z21" s="135"/>
      <c r="AA21" s="137"/>
      <c r="AB21" s="135"/>
      <c r="AC21" s="137"/>
      <c r="AD21" s="135"/>
      <c r="AE21" s="160"/>
    </row>
    <row r="22" spans="1:31" s="30" customFormat="1" ht="111" customHeight="1" x14ac:dyDescent="0.2">
      <c r="A22" s="171"/>
      <c r="B22" s="144" t="s">
        <v>175</v>
      </c>
      <c r="C22" s="167" t="s">
        <v>223</v>
      </c>
      <c r="D22" s="68" t="s">
        <v>259</v>
      </c>
      <c r="E22" s="71" t="s">
        <v>286</v>
      </c>
      <c r="F22" s="47" t="s">
        <v>248</v>
      </c>
      <c r="G22" s="21" t="s">
        <v>185</v>
      </c>
      <c r="H22" s="21" t="s">
        <v>185</v>
      </c>
      <c r="I22" s="21" t="s">
        <v>185</v>
      </c>
      <c r="J22" s="21" t="s">
        <v>185</v>
      </c>
      <c r="K22" s="46">
        <v>1</v>
      </c>
      <c r="L22" s="6">
        <v>0</v>
      </c>
      <c r="M22" s="8">
        <f t="shared" si="9"/>
        <v>0</v>
      </c>
      <c r="N22" s="7">
        <v>1</v>
      </c>
      <c r="O22" s="7">
        <v>0</v>
      </c>
      <c r="P22" s="8">
        <f t="shared" si="6"/>
        <v>0</v>
      </c>
      <c r="Q22" s="6">
        <v>1</v>
      </c>
      <c r="R22" s="6">
        <v>0</v>
      </c>
      <c r="S22" s="8">
        <f t="shared" si="7"/>
        <v>0</v>
      </c>
      <c r="T22" s="6">
        <v>1</v>
      </c>
      <c r="U22" s="6">
        <v>0</v>
      </c>
      <c r="V22" s="10">
        <f t="shared" si="8"/>
        <v>0</v>
      </c>
      <c r="W22" s="134">
        <f>+AVERAGE(M22:M37)</f>
        <v>0</v>
      </c>
      <c r="X22" s="135"/>
      <c r="Y22" s="134">
        <f>+AVERAGE(P22:P37)</f>
        <v>0</v>
      </c>
      <c r="Z22" s="135"/>
      <c r="AA22" s="134">
        <f>+AVERAGE(S22:S37)</f>
        <v>0</v>
      </c>
      <c r="AB22" s="135"/>
      <c r="AC22" s="134">
        <f>+AVERAGE(V22:V37)</f>
        <v>0</v>
      </c>
      <c r="AD22" s="135"/>
      <c r="AE22" s="160"/>
    </row>
    <row r="23" spans="1:31" ht="83.25" customHeight="1" x14ac:dyDescent="0.2">
      <c r="A23" s="171"/>
      <c r="B23" s="144"/>
      <c r="C23" s="167"/>
      <c r="D23" s="72" t="s">
        <v>246</v>
      </c>
      <c r="E23" s="73" t="s">
        <v>246</v>
      </c>
      <c r="F23" s="50" t="s">
        <v>249</v>
      </c>
      <c r="G23" s="29" t="s">
        <v>256</v>
      </c>
      <c r="H23" s="21" t="s">
        <v>185</v>
      </c>
      <c r="I23" s="29" t="s">
        <v>256</v>
      </c>
      <c r="J23" s="29" t="s">
        <v>256</v>
      </c>
      <c r="K23" s="46" t="s">
        <v>256</v>
      </c>
      <c r="L23" s="6" t="s">
        <v>256</v>
      </c>
      <c r="M23" s="8" t="s">
        <v>256</v>
      </c>
      <c r="N23" s="7">
        <v>1</v>
      </c>
      <c r="O23" s="7">
        <v>0</v>
      </c>
      <c r="P23" s="8">
        <f t="shared" si="6"/>
        <v>0</v>
      </c>
      <c r="Q23" s="6" t="s">
        <v>256</v>
      </c>
      <c r="R23" s="6" t="s">
        <v>256</v>
      </c>
      <c r="S23" s="8" t="s">
        <v>256</v>
      </c>
      <c r="T23" s="6" t="s">
        <v>256</v>
      </c>
      <c r="U23" s="6" t="s">
        <v>256</v>
      </c>
      <c r="V23" s="10" t="s">
        <v>256</v>
      </c>
      <c r="W23" s="135"/>
      <c r="X23" s="135"/>
      <c r="Y23" s="135"/>
      <c r="Z23" s="135"/>
      <c r="AA23" s="135"/>
      <c r="AB23" s="135"/>
      <c r="AC23" s="135"/>
      <c r="AD23" s="135"/>
      <c r="AE23" s="160"/>
    </row>
    <row r="24" spans="1:31" ht="116.25" customHeight="1" x14ac:dyDescent="0.2">
      <c r="A24" s="171"/>
      <c r="B24" s="144"/>
      <c r="C24" s="167"/>
      <c r="D24" s="68" t="s">
        <v>200</v>
      </c>
      <c r="E24" s="71" t="s">
        <v>287</v>
      </c>
      <c r="F24" s="50" t="s">
        <v>250</v>
      </c>
      <c r="G24" s="21" t="s">
        <v>185</v>
      </c>
      <c r="H24" s="21" t="s">
        <v>185</v>
      </c>
      <c r="I24" s="21" t="s">
        <v>185</v>
      </c>
      <c r="J24" s="21" t="s">
        <v>185</v>
      </c>
      <c r="K24" s="46">
        <v>1</v>
      </c>
      <c r="L24" s="6">
        <v>0</v>
      </c>
      <c r="M24" s="8">
        <f t="shared" si="9"/>
        <v>0</v>
      </c>
      <c r="N24" s="7">
        <v>1</v>
      </c>
      <c r="O24" s="7">
        <v>0</v>
      </c>
      <c r="P24" s="8">
        <f t="shared" si="6"/>
        <v>0</v>
      </c>
      <c r="Q24" s="6">
        <v>1</v>
      </c>
      <c r="R24" s="6">
        <v>0</v>
      </c>
      <c r="S24" s="8">
        <f t="shared" si="7"/>
        <v>0</v>
      </c>
      <c r="T24" s="6">
        <v>1</v>
      </c>
      <c r="U24" s="6">
        <v>0</v>
      </c>
      <c r="V24" s="10">
        <f t="shared" si="8"/>
        <v>0</v>
      </c>
      <c r="W24" s="135"/>
      <c r="X24" s="135"/>
      <c r="Y24" s="135"/>
      <c r="Z24" s="135"/>
      <c r="AA24" s="135"/>
      <c r="AB24" s="135"/>
      <c r="AC24" s="135"/>
      <c r="AD24" s="135"/>
      <c r="AE24" s="160"/>
    </row>
    <row r="25" spans="1:31" ht="175.5" customHeight="1" x14ac:dyDescent="0.2">
      <c r="A25" s="171"/>
      <c r="B25" s="144"/>
      <c r="C25" s="167"/>
      <c r="D25" s="66" t="s">
        <v>247</v>
      </c>
      <c r="E25" s="67" t="s">
        <v>288</v>
      </c>
      <c r="F25" s="50" t="s">
        <v>250</v>
      </c>
      <c r="G25" s="21" t="s">
        <v>185</v>
      </c>
      <c r="H25" s="21" t="s">
        <v>185</v>
      </c>
      <c r="I25" s="21" t="s">
        <v>185</v>
      </c>
      <c r="J25" s="21" t="s">
        <v>185</v>
      </c>
      <c r="K25" s="46">
        <v>2</v>
      </c>
      <c r="L25" s="6">
        <v>0</v>
      </c>
      <c r="M25" s="8">
        <f t="shared" si="9"/>
        <v>0</v>
      </c>
      <c r="N25" s="7">
        <v>1</v>
      </c>
      <c r="O25" s="7">
        <v>0</v>
      </c>
      <c r="P25" s="8">
        <f t="shared" si="6"/>
        <v>0</v>
      </c>
      <c r="Q25" s="6">
        <v>1</v>
      </c>
      <c r="R25" s="6">
        <v>0</v>
      </c>
      <c r="S25" s="8">
        <f t="shared" si="7"/>
        <v>0</v>
      </c>
      <c r="T25" s="6">
        <v>1</v>
      </c>
      <c r="U25" s="6">
        <v>0</v>
      </c>
      <c r="V25" s="10">
        <f t="shared" si="8"/>
        <v>0</v>
      </c>
      <c r="W25" s="135"/>
      <c r="X25" s="135"/>
      <c r="Y25" s="135"/>
      <c r="Z25" s="135"/>
      <c r="AA25" s="135"/>
      <c r="AB25" s="135"/>
      <c r="AC25" s="135"/>
      <c r="AD25" s="135"/>
      <c r="AE25" s="160"/>
    </row>
    <row r="26" spans="1:31" ht="208.5" customHeight="1" x14ac:dyDescent="0.2">
      <c r="A26" s="171"/>
      <c r="B26" s="144"/>
      <c r="C26" s="167"/>
      <c r="D26" s="68" t="s">
        <v>202</v>
      </c>
      <c r="E26" s="71" t="s">
        <v>289</v>
      </c>
      <c r="F26" s="50" t="s">
        <v>250</v>
      </c>
      <c r="G26" s="21" t="s">
        <v>185</v>
      </c>
      <c r="H26" s="21" t="s">
        <v>185</v>
      </c>
      <c r="I26" s="21" t="s">
        <v>185</v>
      </c>
      <c r="J26" s="21" t="s">
        <v>185</v>
      </c>
      <c r="K26" s="46">
        <v>1</v>
      </c>
      <c r="L26" s="6">
        <v>0</v>
      </c>
      <c r="M26" s="8">
        <f t="shared" si="9"/>
        <v>0</v>
      </c>
      <c r="N26" s="7">
        <v>1</v>
      </c>
      <c r="O26" s="7">
        <v>0</v>
      </c>
      <c r="P26" s="8">
        <f t="shared" si="6"/>
        <v>0</v>
      </c>
      <c r="Q26" s="6">
        <v>1</v>
      </c>
      <c r="R26" s="6">
        <v>0</v>
      </c>
      <c r="S26" s="8">
        <f t="shared" si="7"/>
        <v>0</v>
      </c>
      <c r="T26" s="6">
        <v>1</v>
      </c>
      <c r="U26" s="6">
        <v>0</v>
      </c>
      <c r="V26" s="10">
        <f t="shared" si="8"/>
        <v>0</v>
      </c>
      <c r="W26" s="135"/>
      <c r="X26" s="135"/>
      <c r="Y26" s="135"/>
      <c r="Z26" s="135"/>
      <c r="AA26" s="135"/>
      <c r="AB26" s="135"/>
      <c r="AC26" s="135"/>
      <c r="AD26" s="135"/>
      <c r="AE26" s="160"/>
    </row>
    <row r="27" spans="1:31" ht="134.25" customHeight="1" x14ac:dyDescent="0.2">
      <c r="A27" s="171"/>
      <c r="B27" s="144"/>
      <c r="C27" s="167"/>
      <c r="D27" s="68" t="s">
        <v>203</v>
      </c>
      <c r="E27" s="71" t="s">
        <v>290</v>
      </c>
      <c r="F27" s="50" t="s">
        <v>251</v>
      </c>
      <c r="G27" s="21" t="s">
        <v>185</v>
      </c>
      <c r="H27" s="21" t="s">
        <v>185</v>
      </c>
      <c r="I27" s="21" t="s">
        <v>185</v>
      </c>
      <c r="J27" s="21" t="s">
        <v>185</v>
      </c>
      <c r="K27" s="46">
        <v>1</v>
      </c>
      <c r="L27" s="6">
        <v>0</v>
      </c>
      <c r="M27" s="8">
        <f t="shared" si="9"/>
        <v>0</v>
      </c>
      <c r="N27" s="7">
        <v>1</v>
      </c>
      <c r="O27" s="7">
        <v>0</v>
      </c>
      <c r="P27" s="8">
        <f t="shared" si="6"/>
        <v>0</v>
      </c>
      <c r="Q27" s="6">
        <v>1</v>
      </c>
      <c r="R27" s="6">
        <v>0</v>
      </c>
      <c r="S27" s="8">
        <f t="shared" si="7"/>
        <v>0</v>
      </c>
      <c r="T27" s="6">
        <v>1</v>
      </c>
      <c r="U27" s="6">
        <v>0</v>
      </c>
      <c r="V27" s="10">
        <f t="shared" si="8"/>
        <v>0</v>
      </c>
      <c r="W27" s="135"/>
      <c r="X27" s="135"/>
      <c r="Y27" s="135"/>
      <c r="Z27" s="135"/>
      <c r="AA27" s="135"/>
      <c r="AB27" s="135"/>
      <c r="AC27" s="135"/>
      <c r="AD27" s="135"/>
      <c r="AE27" s="160"/>
    </row>
    <row r="28" spans="1:31" ht="132" customHeight="1" x14ac:dyDescent="0.2">
      <c r="A28" s="171"/>
      <c r="B28" s="144"/>
      <c r="C28" s="167"/>
      <c r="D28" s="68" t="s">
        <v>204</v>
      </c>
      <c r="E28" s="68" t="s">
        <v>292</v>
      </c>
      <c r="F28" s="50" t="s">
        <v>252</v>
      </c>
      <c r="G28" s="21" t="s">
        <v>185</v>
      </c>
      <c r="H28" s="21" t="s">
        <v>185</v>
      </c>
      <c r="I28" s="21" t="s">
        <v>185</v>
      </c>
      <c r="J28" s="21" t="s">
        <v>185</v>
      </c>
      <c r="K28" s="46">
        <v>1</v>
      </c>
      <c r="L28" s="6">
        <v>0</v>
      </c>
      <c r="M28" s="8">
        <f t="shared" si="9"/>
        <v>0</v>
      </c>
      <c r="N28" s="7">
        <v>1</v>
      </c>
      <c r="O28" s="7">
        <v>0</v>
      </c>
      <c r="P28" s="8">
        <f t="shared" si="6"/>
        <v>0</v>
      </c>
      <c r="Q28" s="6">
        <v>1</v>
      </c>
      <c r="R28" s="6">
        <v>0</v>
      </c>
      <c r="S28" s="8">
        <f t="shared" si="7"/>
        <v>0</v>
      </c>
      <c r="T28" s="6">
        <v>1</v>
      </c>
      <c r="U28" s="6">
        <v>0</v>
      </c>
      <c r="V28" s="10">
        <f t="shared" si="8"/>
        <v>0</v>
      </c>
      <c r="W28" s="135"/>
      <c r="X28" s="135"/>
      <c r="Y28" s="135"/>
      <c r="Z28" s="135"/>
      <c r="AA28" s="135"/>
      <c r="AB28" s="135"/>
      <c r="AC28" s="135"/>
      <c r="AD28" s="135"/>
      <c r="AE28" s="160"/>
    </row>
    <row r="29" spans="1:31" ht="102" customHeight="1" x14ac:dyDescent="0.2">
      <c r="A29" s="171"/>
      <c r="B29" s="144"/>
      <c r="C29" s="167"/>
      <c r="D29" s="68" t="s">
        <v>208</v>
      </c>
      <c r="E29" s="68" t="s">
        <v>291</v>
      </c>
      <c r="F29" s="50" t="s">
        <v>252</v>
      </c>
      <c r="G29" s="21" t="s">
        <v>185</v>
      </c>
      <c r="H29" s="21" t="s">
        <v>185</v>
      </c>
      <c r="I29" s="21" t="s">
        <v>185</v>
      </c>
      <c r="J29" s="21" t="s">
        <v>185</v>
      </c>
      <c r="K29" s="46">
        <v>1</v>
      </c>
      <c r="L29" s="6">
        <v>0</v>
      </c>
      <c r="M29" s="8">
        <f t="shared" si="9"/>
        <v>0</v>
      </c>
      <c r="N29" s="7">
        <v>1</v>
      </c>
      <c r="O29" s="7">
        <v>0</v>
      </c>
      <c r="P29" s="8">
        <f t="shared" si="6"/>
        <v>0</v>
      </c>
      <c r="Q29" s="6">
        <v>1</v>
      </c>
      <c r="R29" s="6">
        <v>0</v>
      </c>
      <c r="S29" s="8">
        <f t="shared" si="7"/>
        <v>0</v>
      </c>
      <c r="T29" s="6">
        <v>1</v>
      </c>
      <c r="U29" s="6">
        <v>0</v>
      </c>
      <c r="V29" s="10">
        <f t="shared" si="8"/>
        <v>0</v>
      </c>
      <c r="W29" s="135"/>
      <c r="X29" s="135"/>
      <c r="Y29" s="135"/>
      <c r="Z29" s="135"/>
      <c r="AA29" s="135"/>
      <c r="AB29" s="135"/>
      <c r="AC29" s="135"/>
      <c r="AD29" s="135"/>
      <c r="AE29" s="160"/>
    </row>
    <row r="30" spans="1:31" ht="62.25" customHeight="1" x14ac:dyDescent="0.2">
      <c r="A30" s="171"/>
      <c r="B30" s="144"/>
      <c r="C30" s="167"/>
      <c r="D30" s="66" t="s">
        <v>205</v>
      </c>
      <c r="E30" s="66" t="s">
        <v>293</v>
      </c>
      <c r="F30" s="50" t="s">
        <v>253</v>
      </c>
      <c r="G30" s="21" t="s">
        <v>185</v>
      </c>
      <c r="H30" s="29" t="s">
        <v>256</v>
      </c>
      <c r="I30" s="21" t="s">
        <v>185</v>
      </c>
      <c r="J30" s="29" t="s">
        <v>256</v>
      </c>
      <c r="K30" s="46">
        <v>1</v>
      </c>
      <c r="L30" s="6">
        <v>0</v>
      </c>
      <c r="M30" s="8">
        <f t="shared" si="9"/>
        <v>0</v>
      </c>
      <c r="N30" s="7" t="s">
        <v>256</v>
      </c>
      <c r="O30" s="7" t="s">
        <v>256</v>
      </c>
      <c r="P30" s="8" t="s">
        <v>256</v>
      </c>
      <c r="Q30" s="6">
        <v>1</v>
      </c>
      <c r="R30" s="6">
        <v>0</v>
      </c>
      <c r="S30" s="8">
        <f t="shared" si="7"/>
        <v>0</v>
      </c>
      <c r="T30" s="6" t="s">
        <v>256</v>
      </c>
      <c r="U30" s="6" t="s">
        <v>256</v>
      </c>
      <c r="V30" s="10" t="s">
        <v>256</v>
      </c>
      <c r="W30" s="135"/>
      <c r="X30" s="135"/>
      <c r="Y30" s="135"/>
      <c r="Z30" s="135"/>
      <c r="AA30" s="135"/>
      <c r="AB30" s="135"/>
      <c r="AC30" s="135"/>
      <c r="AD30" s="135"/>
      <c r="AE30" s="160"/>
    </row>
    <row r="31" spans="1:31" ht="102" customHeight="1" x14ac:dyDescent="0.2">
      <c r="A31" s="171"/>
      <c r="B31" s="144"/>
      <c r="C31" s="167"/>
      <c r="D31" s="68" t="s">
        <v>294</v>
      </c>
      <c r="E31" s="68" t="s">
        <v>207</v>
      </c>
      <c r="F31" s="50" t="s">
        <v>253</v>
      </c>
      <c r="G31" s="21" t="s">
        <v>185</v>
      </c>
      <c r="H31" s="21" t="s">
        <v>185</v>
      </c>
      <c r="I31" s="21" t="s">
        <v>185</v>
      </c>
      <c r="J31" s="21" t="s">
        <v>185</v>
      </c>
      <c r="K31" s="46">
        <v>1</v>
      </c>
      <c r="L31" s="6">
        <v>0</v>
      </c>
      <c r="M31" s="8">
        <f t="shared" si="9"/>
        <v>0</v>
      </c>
      <c r="N31" s="7">
        <v>1</v>
      </c>
      <c r="O31" s="7">
        <v>0</v>
      </c>
      <c r="P31" s="8">
        <f t="shared" si="6"/>
        <v>0</v>
      </c>
      <c r="Q31" s="6">
        <v>1</v>
      </c>
      <c r="R31" s="6">
        <v>0</v>
      </c>
      <c r="S31" s="8">
        <f t="shared" si="7"/>
        <v>0</v>
      </c>
      <c r="T31" s="6">
        <v>1</v>
      </c>
      <c r="U31" s="6">
        <v>0</v>
      </c>
      <c r="V31" s="10">
        <f t="shared" si="8"/>
        <v>0</v>
      </c>
      <c r="W31" s="135"/>
      <c r="X31" s="135"/>
      <c r="Y31" s="135"/>
      <c r="Z31" s="135"/>
      <c r="AA31" s="135"/>
      <c r="AB31" s="135"/>
      <c r="AC31" s="135"/>
      <c r="AD31" s="135"/>
      <c r="AE31" s="160"/>
    </row>
    <row r="32" spans="1:31" ht="105" customHeight="1" x14ac:dyDescent="0.2">
      <c r="A32" s="171"/>
      <c r="B32" s="144"/>
      <c r="C32" s="167"/>
      <c r="D32" s="66" t="s">
        <v>206</v>
      </c>
      <c r="E32" s="66" t="s">
        <v>311</v>
      </c>
      <c r="F32" s="50" t="s">
        <v>254</v>
      </c>
      <c r="G32" s="21" t="s">
        <v>185</v>
      </c>
      <c r="H32" s="21" t="s">
        <v>185</v>
      </c>
      <c r="I32" s="21" t="s">
        <v>185</v>
      </c>
      <c r="J32" s="21" t="s">
        <v>185</v>
      </c>
      <c r="K32" s="46">
        <v>1</v>
      </c>
      <c r="L32" s="6">
        <v>0</v>
      </c>
      <c r="M32" s="8">
        <f t="shared" si="9"/>
        <v>0</v>
      </c>
      <c r="N32" s="7">
        <v>1</v>
      </c>
      <c r="O32" s="7">
        <v>0</v>
      </c>
      <c r="P32" s="8">
        <f t="shared" si="6"/>
        <v>0</v>
      </c>
      <c r="Q32" s="6">
        <v>1</v>
      </c>
      <c r="R32" s="6">
        <v>0</v>
      </c>
      <c r="S32" s="8">
        <f t="shared" si="7"/>
        <v>0</v>
      </c>
      <c r="T32" s="6">
        <v>1</v>
      </c>
      <c r="U32" s="6">
        <v>0</v>
      </c>
      <c r="V32" s="10">
        <f t="shared" si="8"/>
        <v>0</v>
      </c>
      <c r="W32" s="135"/>
      <c r="X32" s="135"/>
      <c r="Y32" s="135"/>
      <c r="Z32" s="135"/>
      <c r="AA32" s="135"/>
      <c r="AB32" s="135"/>
      <c r="AC32" s="135"/>
      <c r="AD32" s="135"/>
      <c r="AE32" s="160"/>
    </row>
    <row r="33" spans="1:31" ht="76.5" x14ac:dyDescent="0.2">
      <c r="A33" s="171"/>
      <c r="B33" s="144"/>
      <c r="C33" s="167"/>
      <c r="D33" s="68" t="s">
        <v>296</v>
      </c>
      <c r="E33" s="68" t="s">
        <v>209</v>
      </c>
      <c r="F33" s="50" t="s">
        <v>295</v>
      </c>
      <c r="G33" s="21" t="s">
        <v>185</v>
      </c>
      <c r="H33" s="21" t="s">
        <v>185</v>
      </c>
      <c r="I33" s="21" t="s">
        <v>185</v>
      </c>
      <c r="J33" s="21" t="s">
        <v>185</v>
      </c>
      <c r="K33" s="46">
        <v>1</v>
      </c>
      <c r="L33" s="6">
        <v>0</v>
      </c>
      <c r="M33" s="8">
        <f t="shared" si="9"/>
        <v>0</v>
      </c>
      <c r="N33" s="7">
        <v>1</v>
      </c>
      <c r="O33" s="7">
        <v>0</v>
      </c>
      <c r="P33" s="8">
        <f t="shared" si="6"/>
        <v>0</v>
      </c>
      <c r="Q33" s="6">
        <v>1</v>
      </c>
      <c r="R33" s="6">
        <v>0</v>
      </c>
      <c r="S33" s="8">
        <f t="shared" si="7"/>
        <v>0</v>
      </c>
      <c r="T33" s="6">
        <v>1</v>
      </c>
      <c r="U33" s="6">
        <v>0</v>
      </c>
      <c r="V33" s="10">
        <f t="shared" si="8"/>
        <v>0</v>
      </c>
      <c r="W33" s="135"/>
      <c r="X33" s="135"/>
      <c r="Y33" s="135"/>
      <c r="Z33" s="135"/>
      <c r="AA33" s="135"/>
      <c r="AB33" s="135"/>
      <c r="AC33" s="135"/>
      <c r="AD33" s="135"/>
      <c r="AE33" s="160"/>
    </row>
    <row r="34" spans="1:31" ht="156.75" customHeight="1" x14ac:dyDescent="0.2">
      <c r="A34" s="171"/>
      <c r="B34" s="144"/>
      <c r="C34" s="167"/>
      <c r="D34" s="69" t="s">
        <v>211</v>
      </c>
      <c r="E34" s="68" t="s">
        <v>211</v>
      </c>
      <c r="F34" s="50" t="s">
        <v>250</v>
      </c>
      <c r="G34" s="21" t="s">
        <v>185</v>
      </c>
      <c r="H34" s="21" t="s">
        <v>185</v>
      </c>
      <c r="I34" s="21" t="s">
        <v>185</v>
      </c>
      <c r="J34" s="21" t="s">
        <v>185</v>
      </c>
      <c r="K34" s="46">
        <v>1</v>
      </c>
      <c r="L34" s="6">
        <v>0</v>
      </c>
      <c r="M34" s="8">
        <f t="shared" si="9"/>
        <v>0</v>
      </c>
      <c r="N34" s="7">
        <v>1</v>
      </c>
      <c r="O34" s="7">
        <v>0</v>
      </c>
      <c r="P34" s="8">
        <f t="shared" si="6"/>
        <v>0</v>
      </c>
      <c r="Q34" s="6">
        <v>1</v>
      </c>
      <c r="R34" s="6">
        <v>0</v>
      </c>
      <c r="S34" s="8">
        <f t="shared" si="7"/>
        <v>0</v>
      </c>
      <c r="T34" s="6">
        <v>1</v>
      </c>
      <c r="U34" s="6">
        <v>0</v>
      </c>
      <c r="V34" s="10">
        <f t="shared" si="8"/>
        <v>0</v>
      </c>
      <c r="W34" s="135"/>
      <c r="X34" s="135"/>
      <c r="Y34" s="135"/>
      <c r="Z34" s="135"/>
      <c r="AA34" s="135"/>
      <c r="AB34" s="135"/>
      <c r="AC34" s="135"/>
      <c r="AD34" s="135"/>
      <c r="AE34" s="160"/>
    </row>
    <row r="35" spans="1:31" ht="84" customHeight="1" x14ac:dyDescent="0.2">
      <c r="A35" s="171"/>
      <c r="B35" s="144"/>
      <c r="C35" s="167"/>
      <c r="D35" s="69" t="s">
        <v>255</v>
      </c>
      <c r="E35" s="68" t="s">
        <v>255</v>
      </c>
      <c r="F35" s="50" t="s">
        <v>302</v>
      </c>
      <c r="G35" s="21" t="s">
        <v>185</v>
      </c>
      <c r="H35" s="21" t="s">
        <v>185</v>
      </c>
      <c r="I35" s="21" t="s">
        <v>185</v>
      </c>
      <c r="J35" s="21" t="s">
        <v>185</v>
      </c>
      <c r="K35" s="46">
        <v>1</v>
      </c>
      <c r="L35" s="6">
        <v>0</v>
      </c>
      <c r="M35" s="8">
        <f t="shared" si="9"/>
        <v>0</v>
      </c>
      <c r="N35" s="7">
        <v>1</v>
      </c>
      <c r="O35" s="7">
        <v>0</v>
      </c>
      <c r="P35" s="8">
        <f t="shared" si="6"/>
        <v>0</v>
      </c>
      <c r="Q35" s="6">
        <v>1</v>
      </c>
      <c r="R35" s="6">
        <v>0</v>
      </c>
      <c r="S35" s="8">
        <f t="shared" si="7"/>
        <v>0</v>
      </c>
      <c r="T35" s="6">
        <v>1</v>
      </c>
      <c r="U35" s="6">
        <v>0</v>
      </c>
      <c r="V35" s="10">
        <f t="shared" si="8"/>
        <v>0</v>
      </c>
      <c r="W35" s="135"/>
      <c r="X35" s="135"/>
      <c r="Y35" s="135"/>
      <c r="Z35" s="135"/>
      <c r="AA35" s="135"/>
      <c r="AB35" s="135"/>
      <c r="AC35" s="135"/>
      <c r="AD35" s="135"/>
      <c r="AE35" s="160"/>
    </row>
    <row r="36" spans="1:31" ht="113.25" customHeight="1" x14ac:dyDescent="0.2">
      <c r="A36" s="171"/>
      <c r="B36" s="144"/>
      <c r="C36" s="167"/>
      <c r="D36" s="70" t="s">
        <v>210</v>
      </c>
      <c r="E36" s="66" t="s">
        <v>297</v>
      </c>
      <c r="F36" s="52" t="s">
        <v>301</v>
      </c>
      <c r="G36" s="21" t="s">
        <v>185</v>
      </c>
      <c r="H36" s="21" t="s">
        <v>185</v>
      </c>
      <c r="I36" s="21" t="s">
        <v>185</v>
      </c>
      <c r="J36" s="21" t="s">
        <v>185</v>
      </c>
      <c r="K36" s="46">
        <v>1</v>
      </c>
      <c r="L36" s="6">
        <v>0</v>
      </c>
      <c r="M36" s="8">
        <f t="shared" si="9"/>
        <v>0</v>
      </c>
      <c r="N36" s="7">
        <v>1</v>
      </c>
      <c r="O36" s="7">
        <v>0</v>
      </c>
      <c r="P36" s="8">
        <f t="shared" si="6"/>
        <v>0</v>
      </c>
      <c r="Q36" s="6">
        <v>1</v>
      </c>
      <c r="R36" s="6">
        <v>0</v>
      </c>
      <c r="S36" s="8">
        <f t="shared" si="7"/>
        <v>0</v>
      </c>
      <c r="T36" s="6">
        <v>1</v>
      </c>
      <c r="U36" s="6">
        <v>0</v>
      </c>
      <c r="V36" s="10">
        <f t="shared" si="8"/>
        <v>0</v>
      </c>
      <c r="W36" s="135"/>
      <c r="X36" s="135"/>
      <c r="Y36" s="135"/>
      <c r="Z36" s="135"/>
      <c r="AA36" s="135"/>
      <c r="AB36" s="135"/>
      <c r="AC36" s="135"/>
      <c r="AD36" s="135"/>
      <c r="AE36" s="160"/>
    </row>
    <row r="37" spans="1:31" ht="178.5" x14ac:dyDescent="0.2">
      <c r="A37" s="172"/>
      <c r="B37" s="144"/>
      <c r="C37" s="39" t="s">
        <v>221</v>
      </c>
      <c r="D37" s="69" t="s">
        <v>268</v>
      </c>
      <c r="E37" s="68" t="s">
        <v>298</v>
      </c>
      <c r="F37" s="50" t="s">
        <v>253</v>
      </c>
      <c r="G37" s="21" t="s">
        <v>185</v>
      </c>
      <c r="H37" s="21" t="s">
        <v>185</v>
      </c>
      <c r="I37" s="21" t="s">
        <v>185</v>
      </c>
      <c r="J37" s="21" t="s">
        <v>185</v>
      </c>
      <c r="K37" s="46">
        <v>1</v>
      </c>
      <c r="L37" s="6">
        <v>0</v>
      </c>
      <c r="M37" s="8">
        <f t="shared" si="9"/>
        <v>0</v>
      </c>
      <c r="N37" s="7">
        <v>1</v>
      </c>
      <c r="O37" s="7">
        <v>0</v>
      </c>
      <c r="P37" s="8">
        <f t="shared" si="6"/>
        <v>0</v>
      </c>
      <c r="Q37" s="6">
        <v>1</v>
      </c>
      <c r="R37" s="6">
        <v>0</v>
      </c>
      <c r="S37" s="8">
        <f t="shared" si="7"/>
        <v>0</v>
      </c>
      <c r="T37" s="6">
        <v>1</v>
      </c>
      <c r="U37" s="6">
        <v>0</v>
      </c>
      <c r="V37" s="10">
        <f t="shared" si="8"/>
        <v>0</v>
      </c>
      <c r="W37" s="136"/>
      <c r="X37" s="136"/>
      <c r="Y37" s="136"/>
      <c r="Z37" s="136"/>
      <c r="AA37" s="136"/>
      <c r="AB37" s="136"/>
      <c r="AC37" s="136"/>
      <c r="AD37" s="136"/>
      <c r="AE37" s="160"/>
    </row>
    <row r="38" spans="1:31" ht="15" customHeight="1" x14ac:dyDescent="0.4">
      <c r="W38" t="s">
        <v>257</v>
      </c>
    </row>
    <row r="41" spans="1:31" ht="15" customHeight="1" x14ac:dyDescent="0.4">
      <c r="W41" t="s">
        <v>258</v>
      </c>
    </row>
  </sheetData>
  <mergeCells count="69">
    <mergeCell ref="A6:A37"/>
    <mergeCell ref="F2:J3"/>
    <mergeCell ref="AC6:AC15"/>
    <mergeCell ref="AB6:AB37"/>
    <mergeCell ref="AD6:AD37"/>
    <mergeCell ref="A2:B3"/>
    <mergeCell ref="C2:C3"/>
    <mergeCell ref="F4:F5"/>
    <mergeCell ref="AB2:AB5"/>
    <mergeCell ref="AC2:AC5"/>
    <mergeCell ref="AD2:AD5"/>
    <mergeCell ref="A4:A5"/>
    <mergeCell ref="B4:B5"/>
    <mergeCell ref="C4:C5"/>
    <mergeCell ref="D4:D5"/>
    <mergeCell ref="Y2:Y5"/>
    <mergeCell ref="AE6:AE37"/>
    <mergeCell ref="B6:B15"/>
    <mergeCell ref="X6:X37"/>
    <mergeCell ref="W6:W15"/>
    <mergeCell ref="Y6:Y15"/>
    <mergeCell ref="Z6:Z37"/>
    <mergeCell ref="AA6:AA15"/>
    <mergeCell ref="B16:B17"/>
    <mergeCell ref="C11:C12"/>
    <mergeCell ref="C13:C15"/>
    <mergeCell ref="C16:C17"/>
    <mergeCell ref="Y20:Y21"/>
    <mergeCell ref="C22:C36"/>
    <mergeCell ref="B20:B21"/>
    <mergeCell ref="B22:B37"/>
    <mergeCell ref="Y22:Y37"/>
    <mergeCell ref="A1:AE1"/>
    <mergeCell ref="AE2:AE5"/>
    <mergeCell ref="T2:V2"/>
    <mergeCell ref="T3:V3"/>
    <mergeCell ref="K2:M2"/>
    <mergeCell ref="K3:M3"/>
    <mergeCell ref="N3:P3"/>
    <mergeCell ref="N2:P2"/>
    <mergeCell ref="Q2:S2"/>
    <mergeCell ref="Q3:S3"/>
    <mergeCell ref="D2:E3"/>
    <mergeCell ref="G4:J4"/>
    <mergeCell ref="Q4:S4"/>
    <mergeCell ref="T4:V4"/>
    <mergeCell ref="N4:P4"/>
    <mergeCell ref="E4:E5"/>
    <mergeCell ref="W2:W5"/>
    <mergeCell ref="Z2:Z5"/>
    <mergeCell ref="AA2:AA5"/>
    <mergeCell ref="B18:B19"/>
    <mergeCell ref="K4:M4"/>
    <mergeCell ref="Y18:Y19"/>
    <mergeCell ref="Y16:Y17"/>
    <mergeCell ref="AA16:AA17"/>
    <mergeCell ref="AA18:AA19"/>
    <mergeCell ref="AA20:AA21"/>
    <mergeCell ref="X2:X5"/>
    <mergeCell ref="C6:C8"/>
    <mergeCell ref="W16:W17"/>
    <mergeCell ref="W18:W19"/>
    <mergeCell ref="W20:W21"/>
    <mergeCell ref="W22:W37"/>
    <mergeCell ref="AC22:AC37"/>
    <mergeCell ref="AC16:AC17"/>
    <mergeCell ref="AC18:AC19"/>
    <mergeCell ref="AC20:AC21"/>
    <mergeCell ref="AA22:AA37"/>
  </mergeCells>
  <conditionalFormatting sqref="K3">
    <cfRule type="cellIs" dxfId="113" priority="188" operator="greaterThanOrEqual">
      <formula>81%</formula>
    </cfRule>
    <cfRule type="cellIs" dxfId="112" priority="189" operator="between">
      <formula>51%</formula>
      <formula>80%</formula>
    </cfRule>
    <cfRule type="cellIs" dxfId="111" priority="190" operator="lessThanOrEqual">
      <formula>50%</formula>
    </cfRule>
    <cfRule type="cellIs" dxfId="110" priority="191" operator="between">
      <formula>51%</formula>
      <formula>80%</formula>
    </cfRule>
    <cfRule type="cellIs" dxfId="109" priority="192" operator="lessThanOrEqual">
      <formula>50%</formula>
    </cfRule>
    <cfRule type="cellIs" dxfId="108" priority="193" operator="between">
      <formula>51%</formula>
      <formula>80%</formula>
    </cfRule>
    <cfRule type="cellIs" dxfId="107" priority="194" operator="lessThanOrEqual">
      <formula>50%</formula>
    </cfRule>
  </conditionalFormatting>
  <conditionalFormatting sqref="N3">
    <cfRule type="cellIs" dxfId="106" priority="181" operator="greaterThanOrEqual">
      <formula>81%</formula>
    </cfRule>
    <cfRule type="cellIs" dxfId="105" priority="182" operator="between">
      <formula>51%</formula>
      <formula>80%</formula>
    </cfRule>
    <cfRule type="cellIs" dxfId="104" priority="183" operator="lessThanOrEqual">
      <formula>50%</formula>
    </cfRule>
    <cfRule type="cellIs" dxfId="103" priority="184" operator="between">
      <formula>51%</formula>
      <formula>80%</formula>
    </cfRule>
    <cfRule type="cellIs" dxfId="102" priority="185" operator="lessThanOrEqual">
      <formula>50%</formula>
    </cfRule>
    <cfRule type="cellIs" dxfId="101" priority="186" operator="between">
      <formula>51%</formula>
      <formula>80%</formula>
    </cfRule>
    <cfRule type="cellIs" dxfId="100" priority="187" operator="lessThanOrEqual">
      <formula>50%</formula>
    </cfRule>
  </conditionalFormatting>
  <conditionalFormatting sqref="Q3">
    <cfRule type="cellIs" dxfId="99" priority="174" operator="greaterThanOrEqual">
      <formula>81%</formula>
    </cfRule>
    <cfRule type="cellIs" dxfId="98" priority="175" operator="between">
      <formula>51%</formula>
      <formula>80%</formula>
    </cfRule>
    <cfRule type="cellIs" dxfId="97" priority="176" operator="lessThanOrEqual">
      <formula>50%</formula>
    </cfRule>
    <cfRule type="cellIs" dxfId="96" priority="177" operator="between">
      <formula>51%</formula>
      <formula>80%</formula>
    </cfRule>
    <cfRule type="cellIs" dxfId="95" priority="178" operator="lessThanOrEqual">
      <formula>50%</formula>
    </cfRule>
    <cfRule type="cellIs" dxfId="94" priority="179" operator="between">
      <formula>51%</formula>
      <formula>80%</formula>
    </cfRule>
    <cfRule type="cellIs" dxfId="93" priority="180" operator="lessThanOrEqual">
      <formula>50%</formula>
    </cfRule>
  </conditionalFormatting>
  <conditionalFormatting sqref="T3">
    <cfRule type="cellIs" dxfId="92" priority="167" operator="greaterThanOrEqual">
      <formula>81%</formula>
    </cfRule>
    <cfRule type="cellIs" dxfId="91" priority="168" operator="between">
      <formula>51%</formula>
      <formula>80%</formula>
    </cfRule>
    <cfRule type="cellIs" dxfId="90" priority="169" operator="lessThanOrEqual">
      <formula>50%</formula>
    </cfRule>
    <cfRule type="cellIs" dxfId="89" priority="170" operator="between">
      <formula>51%</formula>
      <formula>80%</formula>
    </cfRule>
    <cfRule type="cellIs" dxfId="88" priority="171" operator="lessThanOrEqual">
      <formula>50%</formula>
    </cfRule>
    <cfRule type="cellIs" dxfId="87" priority="172" operator="between">
      <formula>51%</formula>
      <formula>80%</formula>
    </cfRule>
    <cfRule type="cellIs" dxfId="86" priority="173" operator="lessThanOrEqual">
      <formula>50%</formula>
    </cfRule>
  </conditionalFormatting>
  <conditionalFormatting sqref="M6:M37 S6:S37 V6:V37 P6:P37">
    <cfRule type="cellIs" dxfId="85" priority="157" operator="greaterThanOrEqual">
      <formula>81%</formula>
    </cfRule>
    <cfRule type="cellIs" dxfId="84" priority="158" operator="between">
      <formula>51%</formula>
      <formula>80%</formula>
    </cfRule>
    <cfRule type="cellIs" dxfId="83" priority="159" operator="lessThanOrEqual">
      <formula>50%</formula>
    </cfRule>
  </conditionalFormatting>
  <conditionalFormatting sqref="AE6">
    <cfRule type="cellIs" dxfId="82" priority="117" operator="greaterThanOrEqual">
      <formula>81%</formula>
    </cfRule>
    <cfRule type="cellIs" dxfId="81" priority="122" operator="between">
      <formula>51%</formula>
      <formula>80%</formula>
    </cfRule>
    <cfRule type="cellIs" dxfId="80" priority="123" operator="lessThanOrEqual">
      <formula>50%</formula>
    </cfRule>
  </conditionalFormatting>
  <conditionalFormatting sqref="AE6">
    <cfRule type="cellIs" dxfId="79" priority="118" operator="between">
      <formula>51%</formula>
      <formula>80%</formula>
    </cfRule>
    <cfRule type="cellIs" dxfId="78" priority="119" operator="lessThanOrEqual">
      <formula>50%</formula>
    </cfRule>
    <cfRule type="cellIs" dxfId="77" priority="120" operator="between">
      <formula>51%</formula>
      <formula>80%</formula>
    </cfRule>
    <cfRule type="cellIs" dxfId="76" priority="121" operator="lessThanOrEqual">
      <formula>50%</formula>
    </cfRule>
  </conditionalFormatting>
  <conditionalFormatting sqref="W16">
    <cfRule type="cellIs" dxfId="75" priority="114" operator="greaterThanOrEqual">
      <formula>81%</formula>
    </cfRule>
    <cfRule type="cellIs" dxfId="74" priority="115" operator="between">
      <formula>51%</formula>
      <formula>80%</formula>
    </cfRule>
    <cfRule type="cellIs" dxfId="73" priority="116" operator="lessThanOrEqual">
      <formula>50%</formula>
    </cfRule>
  </conditionalFormatting>
  <conditionalFormatting sqref="W18">
    <cfRule type="cellIs" dxfId="72" priority="108" operator="greaterThanOrEqual">
      <formula>81%</formula>
    </cfRule>
    <cfRule type="cellIs" dxfId="71" priority="109" operator="between">
      <formula>51%</formula>
      <formula>80%</formula>
    </cfRule>
    <cfRule type="cellIs" dxfId="70" priority="110" operator="lessThanOrEqual">
      <formula>50%</formula>
    </cfRule>
  </conditionalFormatting>
  <conditionalFormatting sqref="W20">
    <cfRule type="cellIs" dxfId="69" priority="105" operator="greaterThanOrEqual">
      <formula>81%</formula>
    </cfRule>
    <cfRule type="cellIs" dxfId="68" priority="106" operator="between">
      <formula>51%</formula>
      <formula>80%</formula>
    </cfRule>
    <cfRule type="cellIs" dxfId="67" priority="107" operator="lessThanOrEqual">
      <formula>50%</formula>
    </cfRule>
  </conditionalFormatting>
  <conditionalFormatting sqref="W22">
    <cfRule type="cellIs" dxfId="66" priority="102" operator="greaterThanOrEqual">
      <formula>81%</formula>
    </cfRule>
    <cfRule type="cellIs" dxfId="65" priority="103" operator="between">
      <formula>51%</formula>
      <formula>80%</formula>
    </cfRule>
    <cfRule type="cellIs" dxfId="64" priority="104" operator="lessThanOrEqual">
      <formula>50%</formula>
    </cfRule>
  </conditionalFormatting>
  <conditionalFormatting sqref="Y16">
    <cfRule type="cellIs" dxfId="63" priority="95" operator="greaterThanOrEqual">
      <formula>81%</formula>
    </cfRule>
    <cfRule type="cellIs" dxfId="62" priority="96" operator="between">
      <formula>51%</formula>
      <formula>80%</formula>
    </cfRule>
    <cfRule type="cellIs" dxfId="61" priority="97" operator="lessThanOrEqual">
      <formula>50%</formula>
    </cfRule>
  </conditionalFormatting>
  <conditionalFormatting sqref="Y18">
    <cfRule type="cellIs" dxfId="60" priority="89" operator="greaterThanOrEqual">
      <formula>81%</formula>
    </cfRule>
    <cfRule type="cellIs" dxfId="59" priority="90" operator="between">
      <formula>51%</formula>
      <formula>80%</formula>
    </cfRule>
    <cfRule type="cellIs" dxfId="58" priority="91" operator="lessThanOrEqual">
      <formula>50%</formula>
    </cfRule>
  </conditionalFormatting>
  <conditionalFormatting sqref="Y20">
    <cfRule type="cellIs" dxfId="57" priority="86" operator="greaterThanOrEqual">
      <formula>81%</formula>
    </cfRule>
    <cfRule type="cellIs" dxfId="56" priority="87" operator="between">
      <formula>51%</formula>
      <formula>80%</formula>
    </cfRule>
    <cfRule type="cellIs" dxfId="55" priority="88" operator="lessThanOrEqual">
      <formula>50%</formula>
    </cfRule>
  </conditionalFormatting>
  <conditionalFormatting sqref="Y22">
    <cfRule type="cellIs" dxfId="54" priority="83" operator="greaterThanOrEqual">
      <formula>81%</formula>
    </cfRule>
    <cfRule type="cellIs" dxfId="53" priority="84" operator="between">
      <formula>51%</formula>
      <formula>80%</formula>
    </cfRule>
    <cfRule type="cellIs" dxfId="52" priority="85" operator="lessThanOrEqual">
      <formula>50%</formula>
    </cfRule>
  </conditionalFormatting>
  <conditionalFormatting sqref="AA16">
    <cfRule type="cellIs" dxfId="51" priority="80" operator="greaterThanOrEqual">
      <formula>81%</formula>
    </cfRule>
    <cfRule type="cellIs" dxfId="50" priority="81" operator="between">
      <formula>51%</formula>
      <formula>80%</formula>
    </cfRule>
    <cfRule type="cellIs" dxfId="49" priority="82" operator="lessThanOrEqual">
      <formula>50%</formula>
    </cfRule>
  </conditionalFormatting>
  <conditionalFormatting sqref="AA18">
    <cfRule type="cellIs" dxfId="48" priority="74" operator="greaterThanOrEqual">
      <formula>81%</formula>
    </cfRule>
    <cfRule type="cellIs" dxfId="47" priority="75" operator="between">
      <formula>51%</formula>
      <formula>80%</formula>
    </cfRule>
    <cfRule type="cellIs" dxfId="46" priority="76" operator="lessThanOrEqual">
      <formula>50%</formula>
    </cfRule>
  </conditionalFormatting>
  <conditionalFormatting sqref="AA20">
    <cfRule type="cellIs" dxfId="45" priority="71" operator="greaterThanOrEqual">
      <formula>81%</formula>
    </cfRule>
    <cfRule type="cellIs" dxfId="44" priority="72" operator="between">
      <formula>51%</formula>
      <formula>80%</formula>
    </cfRule>
    <cfRule type="cellIs" dxfId="43" priority="73" operator="lessThanOrEqual">
      <formula>50%</formula>
    </cfRule>
  </conditionalFormatting>
  <conditionalFormatting sqref="AA22">
    <cfRule type="cellIs" dxfId="42" priority="68" operator="greaterThanOrEqual">
      <formula>81%</formula>
    </cfRule>
    <cfRule type="cellIs" dxfId="41" priority="69" operator="between">
      <formula>51%</formula>
      <formula>80%</formula>
    </cfRule>
    <cfRule type="cellIs" dxfId="40" priority="70" operator="lessThanOrEqual">
      <formula>50%</formula>
    </cfRule>
  </conditionalFormatting>
  <conditionalFormatting sqref="AC16">
    <cfRule type="cellIs" dxfId="39" priority="55" operator="greaterThanOrEqual">
      <formula>81%</formula>
    </cfRule>
    <cfRule type="cellIs" dxfId="38" priority="56" operator="between">
      <formula>51%</formula>
      <formula>80%</formula>
    </cfRule>
    <cfRule type="cellIs" dxfId="37" priority="57" operator="lessThanOrEqual">
      <formula>50%</formula>
    </cfRule>
  </conditionalFormatting>
  <conditionalFormatting sqref="AC18">
    <cfRule type="cellIs" dxfId="36" priority="49" operator="greaterThanOrEqual">
      <formula>81%</formula>
    </cfRule>
    <cfRule type="cellIs" dxfId="35" priority="50" operator="between">
      <formula>51%</formula>
      <formula>80%</formula>
    </cfRule>
    <cfRule type="cellIs" dxfId="34" priority="51" operator="lessThanOrEqual">
      <formula>50%</formula>
    </cfRule>
  </conditionalFormatting>
  <conditionalFormatting sqref="AC20">
    <cfRule type="cellIs" dxfId="33" priority="46" operator="greaterThanOrEqual">
      <formula>81%</formula>
    </cfRule>
    <cfRule type="cellIs" dxfId="32" priority="47" operator="between">
      <formula>51%</formula>
      <formula>80%</formula>
    </cfRule>
    <cfRule type="cellIs" dxfId="31" priority="48" operator="lessThanOrEqual">
      <formula>50%</formula>
    </cfRule>
  </conditionalFormatting>
  <conditionalFormatting sqref="AC22">
    <cfRule type="cellIs" dxfId="30" priority="43" operator="greaterThanOrEqual">
      <formula>81%</formula>
    </cfRule>
    <cfRule type="cellIs" dxfId="29" priority="44" operator="between">
      <formula>51%</formula>
      <formula>80%</formula>
    </cfRule>
    <cfRule type="cellIs" dxfId="28" priority="45" operator="lessThanOrEqual">
      <formula>50%</formula>
    </cfRule>
  </conditionalFormatting>
  <conditionalFormatting sqref="W6:AA6">
    <cfRule type="cellIs" dxfId="27" priority="36" operator="greaterThanOrEqual">
      <formula>81%</formula>
    </cfRule>
    <cfRule type="cellIs" dxfId="26" priority="39" operator="between">
      <formula>51%</formula>
      <formula>80%</formula>
    </cfRule>
    <cfRule type="cellIs" dxfId="25" priority="40" operator="lessThanOrEqual">
      <formula>50%</formula>
    </cfRule>
  </conditionalFormatting>
  <conditionalFormatting sqref="X6">
    <cfRule type="cellIs" dxfId="24" priority="37" operator="between">
      <formula>51%</formula>
      <formula>80%</formula>
    </cfRule>
    <cfRule type="cellIs" dxfId="23" priority="38" operator="lessThanOrEqual">
      <formula>50%</formula>
    </cfRule>
    <cfRule type="cellIs" dxfId="22" priority="41" operator="between">
      <formula>51%</formula>
      <formula>80%</formula>
    </cfRule>
    <cfRule type="cellIs" dxfId="21" priority="42" operator="lessThanOrEqual">
      <formula>50%</formula>
    </cfRule>
  </conditionalFormatting>
  <conditionalFormatting sqref="AB6">
    <cfRule type="cellIs" dxfId="20" priority="29" operator="greaterThanOrEqual">
      <formula>81%</formula>
    </cfRule>
    <cfRule type="cellIs" dxfId="19" priority="30" operator="between">
      <formula>51%</formula>
      <formula>80%</formula>
    </cfRule>
    <cfRule type="cellIs" dxfId="18" priority="31" operator="lessThanOrEqual">
      <formula>50%</formula>
    </cfRule>
    <cfRule type="cellIs" dxfId="17" priority="32" operator="between">
      <formula>51%</formula>
      <formula>80%</formula>
    </cfRule>
    <cfRule type="cellIs" dxfId="16" priority="33" operator="lessThanOrEqual">
      <formula>50%</formula>
    </cfRule>
    <cfRule type="cellIs" dxfId="15" priority="34" operator="between">
      <formula>51%</formula>
      <formula>80%</formula>
    </cfRule>
    <cfRule type="cellIs" dxfId="14" priority="35" operator="lessThanOrEqual">
      <formula>50%</formula>
    </cfRule>
  </conditionalFormatting>
  <conditionalFormatting sqref="Z6">
    <cfRule type="cellIs" dxfId="13" priority="18" operator="between">
      <formula>51%</formula>
      <formula>80%</formula>
    </cfRule>
    <cfRule type="cellIs" dxfId="12" priority="19" operator="lessThanOrEqual">
      <formula>50%</formula>
    </cfRule>
    <cfRule type="cellIs" dxfId="11" priority="20" operator="between">
      <formula>51%</formula>
      <formula>80%</formula>
    </cfRule>
    <cfRule type="cellIs" dxfId="10" priority="21" operator="lessThanOrEqual">
      <formula>50%</formula>
    </cfRule>
  </conditionalFormatting>
  <conditionalFormatting sqref="AC6">
    <cfRule type="cellIs" dxfId="9" priority="15" operator="greaterThanOrEqual">
      <formula>81%</formula>
    </cfRule>
    <cfRule type="cellIs" dxfId="8" priority="16" operator="between">
      <formula>51%</formula>
      <formula>80%</formula>
    </cfRule>
    <cfRule type="cellIs" dxfId="7" priority="17" operator="lessThanOrEqual">
      <formula>50%</formula>
    </cfRule>
  </conditionalFormatting>
  <conditionalFormatting sqref="AD6">
    <cfRule type="cellIs" dxfId="6" priority="8" operator="greaterThanOrEqual">
      <formula>81%</formula>
    </cfRule>
    <cfRule type="cellIs" dxfId="5" priority="9" operator="between">
      <formula>51%</formula>
      <formula>80%</formula>
    </cfRule>
    <cfRule type="cellIs" dxfId="4" priority="10" operator="lessThanOrEqual">
      <formula>50%</formula>
    </cfRule>
    <cfRule type="cellIs" dxfId="3" priority="11" operator="between">
      <formula>51%</formula>
      <formula>80%</formula>
    </cfRule>
    <cfRule type="cellIs" dxfId="2" priority="12" operator="lessThanOrEqual">
      <formula>50%</formula>
    </cfRule>
    <cfRule type="cellIs" dxfId="1" priority="13" operator="between">
      <formula>51%</formula>
      <formula>80%</formula>
    </cfRule>
    <cfRule type="cellIs" dxfId="0" priority="14" operator="lessThanOrEqual">
      <formula>50%</formula>
    </cfRule>
  </conditionalFormatting>
  <pageMargins left="0.7" right="0.7" top="0.75" bottom="0.75" header="0" footer="0"/>
  <pageSetup paperSize="9" scale="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Generalid Municipio de Gachetá</vt:lpstr>
      <vt:lpstr>Armonizacion Ed Ambiental</vt:lpstr>
      <vt:lpstr>Plan de Acción CIDEA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LauraLizcano</dc:creator>
  <cp:lastModifiedBy>Usuario</cp:lastModifiedBy>
  <dcterms:created xsi:type="dcterms:W3CDTF">2019-05-21T20:40:11Z</dcterms:created>
  <dcterms:modified xsi:type="dcterms:W3CDTF">2025-12-09T07:28:17Z</dcterms:modified>
</cp:coreProperties>
</file>